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19春高职任课教师课时（汇总）" sheetId="2" r:id="rId1"/>
  </sheets>
  <definedNames>
    <definedName name="_xlnm._FilterDatabase" localSheetId="0" hidden="1">'19春高职任课教师课时（汇总）'!$A$3:$W$352</definedName>
    <definedName name="_xlnm.Print_Titles" localSheetId="0">'19春高职任课教师课时（汇总）'!$2:$4</definedName>
  </definedNames>
  <calcPr calcId="145621"/>
</workbook>
</file>

<file path=xl/calcChain.xml><?xml version="1.0" encoding="utf-8"?>
<calcChain xmlns="http://schemas.openxmlformats.org/spreadsheetml/2006/main">
  <c r="W352" i="2" l="1"/>
  <c r="X352" i="2" s="1"/>
  <c r="U352" i="2"/>
  <c r="O352" i="2"/>
  <c r="W351" i="2"/>
  <c r="X351" i="2" s="1"/>
  <c r="U351" i="2"/>
  <c r="O351" i="2"/>
  <c r="W350" i="2"/>
  <c r="X350" i="2" s="1"/>
  <c r="U350" i="2"/>
  <c r="O350" i="2"/>
  <c r="X349" i="2"/>
  <c r="U349" i="2"/>
  <c r="W348" i="2"/>
  <c r="X348" i="2" s="1"/>
  <c r="U348" i="2"/>
  <c r="W347" i="2"/>
  <c r="X347" i="2" s="1"/>
  <c r="U347" i="2"/>
  <c r="O347" i="2"/>
  <c r="W346" i="2"/>
  <c r="X346" i="2" s="1"/>
  <c r="U346" i="2"/>
  <c r="O346" i="2"/>
  <c r="W345" i="2"/>
  <c r="X345" i="2" s="1"/>
  <c r="U345" i="2"/>
  <c r="O345" i="2"/>
  <c r="W344" i="2"/>
  <c r="X344" i="2" s="1"/>
  <c r="U344" i="2"/>
  <c r="O344" i="2"/>
  <c r="W343" i="2"/>
  <c r="X343" i="2" s="1"/>
  <c r="U343" i="2"/>
  <c r="O343" i="2"/>
  <c r="W342" i="2"/>
  <c r="X342" i="2" s="1"/>
  <c r="U342" i="2"/>
  <c r="V342" i="2" s="1"/>
  <c r="W341" i="2"/>
  <c r="X341" i="2" s="1"/>
  <c r="U341" i="2"/>
  <c r="O341" i="2"/>
  <c r="W340" i="2"/>
  <c r="X340" i="2" s="1"/>
  <c r="U340" i="2"/>
  <c r="O340" i="2"/>
  <c r="W339" i="2"/>
  <c r="X339" i="2" s="1"/>
  <c r="U339" i="2"/>
  <c r="O339" i="2"/>
  <c r="W338" i="2"/>
  <c r="X338" i="2" s="1"/>
  <c r="U338" i="2"/>
  <c r="O338" i="2"/>
  <c r="W337" i="2"/>
  <c r="X337" i="2" s="1"/>
  <c r="U337" i="2"/>
  <c r="O337" i="2"/>
  <c r="W336" i="2"/>
  <c r="X336" i="2" s="1"/>
  <c r="U336" i="2"/>
  <c r="O336" i="2"/>
  <c r="W335" i="2"/>
  <c r="X335" i="2" s="1"/>
  <c r="U335" i="2"/>
  <c r="O335" i="2"/>
  <c r="W334" i="2"/>
  <c r="X334" i="2" s="1"/>
  <c r="U334" i="2"/>
  <c r="O334" i="2"/>
  <c r="W333" i="2"/>
  <c r="X333" i="2" s="1"/>
  <c r="U333" i="2"/>
  <c r="O333" i="2"/>
  <c r="W332" i="2"/>
  <c r="X332" i="2" s="1"/>
  <c r="U332" i="2"/>
  <c r="O332" i="2"/>
  <c r="W331" i="2"/>
  <c r="X331" i="2" s="1"/>
  <c r="U331" i="2"/>
  <c r="O331" i="2"/>
  <c r="W330" i="2"/>
  <c r="X330" i="2" s="1"/>
  <c r="U330" i="2"/>
  <c r="O330" i="2"/>
  <c r="W329" i="2"/>
  <c r="X329" i="2" s="1"/>
  <c r="U329" i="2"/>
  <c r="O329" i="2"/>
  <c r="W328" i="2"/>
  <c r="X328" i="2" s="1"/>
  <c r="U328" i="2"/>
  <c r="O328" i="2"/>
  <c r="W327" i="2"/>
  <c r="X327" i="2" s="1"/>
  <c r="U327" i="2"/>
  <c r="O327" i="2"/>
  <c r="W326" i="2"/>
  <c r="X326" i="2" s="1"/>
  <c r="U326" i="2"/>
  <c r="O326" i="2"/>
  <c r="W325" i="2"/>
  <c r="X325" i="2" s="1"/>
  <c r="U325" i="2"/>
  <c r="O325" i="2"/>
  <c r="W324" i="2"/>
  <c r="X324" i="2" s="1"/>
  <c r="U324" i="2"/>
  <c r="O324" i="2"/>
  <c r="W323" i="2"/>
  <c r="X323" i="2" s="1"/>
  <c r="U323" i="2"/>
  <c r="V323" i="2" s="1"/>
  <c r="O323" i="2"/>
  <c r="W322" i="2"/>
  <c r="X322" i="2" s="1"/>
  <c r="U322" i="2"/>
  <c r="O322" i="2"/>
  <c r="W321" i="2"/>
  <c r="X321" i="2" s="1"/>
  <c r="U321" i="2"/>
  <c r="W320" i="2"/>
  <c r="X320" i="2" s="1"/>
  <c r="U320" i="2"/>
  <c r="W319" i="2"/>
  <c r="X319" i="2" s="1"/>
  <c r="U319" i="2"/>
  <c r="W318" i="2"/>
  <c r="X318" i="2" s="1"/>
  <c r="U318" i="2"/>
  <c r="O318" i="2"/>
  <c r="W316" i="2"/>
  <c r="X316" i="2" s="1"/>
  <c r="U316" i="2"/>
  <c r="O316" i="2"/>
  <c r="W315" i="2"/>
  <c r="X315" i="2" s="1"/>
  <c r="U315" i="2"/>
  <c r="O315" i="2"/>
  <c r="W314" i="2"/>
  <c r="X314" i="2" s="1"/>
  <c r="U314" i="2"/>
  <c r="O314" i="2"/>
  <c r="W313" i="2"/>
  <c r="X313" i="2" s="1"/>
  <c r="U313" i="2"/>
  <c r="W312" i="2"/>
  <c r="X312" i="2" s="1"/>
  <c r="U312" i="2"/>
  <c r="O312" i="2"/>
  <c r="W311" i="2"/>
  <c r="X311" i="2" s="1"/>
  <c r="U311" i="2"/>
  <c r="O311" i="2"/>
  <c r="W310" i="2"/>
  <c r="X310" i="2" s="1"/>
  <c r="U310" i="2"/>
  <c r="O310" i="2"/>
  <c r="W309" i="2"/>
  <c r="X309" i="2" s="1"/>
  <c r="U309" i="2"/>
  <c r="O309" i="2"/>
  <c r="W308" i="2"/>
  <c r="X308" i="2" s="1"/>
  <c r="U308" i="2"/>
  <c r="O308" i="2"/>
  <c r="W307" i="2"/>
  <c r="X307" i="2" s="1"/>
  <c r="U307" i="2"/>
  <c r="X306" i="2"/>
  <c r="U306" i="2"/>
  <c r="W305" i="2"/>
  <c r="X305" i="2" s="1"/>
  <c r="U305" i="2"/>
  <c r="O305" i="2"/>
  <c r="X304" i="2"/>
  <c r="U304" i="2"/>
  <c r="O304" i="2"/>
  <c r="W303" i="2"/>
  <c r="X303" i="2" s="1"/>
  <c r="U303" i="2"/>
  <c r="O303" i="2"/>
  <c r="W302" i="2"/>
  <c r="X302" i="2" s="1"/>
  <c r="U302" i="2"/>
  <c r="W301" i="2"/>
  <c r="X301" i="2" s="1"/>
  <c r="U301" i="2"/>
  <c r="O301" i="2"/>
  <c r="W300" i="2"/>
  <c r="X300" i="2" s="1"/>
  <c r="U300" i="2"/>
  <c r="O300" i="2"/>
  <c r="W299" i="2"/>
  <c r="X299" i="2" s="1"/>
  <c r="U299" i="2"/>
  <c r="O299" i="2"/>
  <c r="W298" i="2"/>
  <c r="X298" i="2" s="1"/>
  <c r="U298" i="2"/>
  <c r="O298" i="2"/>
  <c r="W297" i="2"/>
  <c r="X297" i="2" s="1"/>
  <c r="U297" i="2"/>
  <c r="O297" i="2"/>
  <c r="W295" i="2"/>
  <c r="X295" i="2" s="1"/>
  <c r="U295" i="2"/>
  <c r="O295" i="2"/>
  <c r="W294" i="2"/>
  <c r="X294" i="2" s="1"/>
  <c r="U294" i="2"/>
  <c r="O294" i="2"/>
  <c r="W293" i="2"/>
  <c r="X293" i="2" s="1"/>
  <c r="U293" i="2"/>
  <c r="O293" i="2"/>
  <c r="W292" i="2"/>
  <c r="X292" i="2" s="1"/>
  <c r="U292" i="2"/>
  <c r="O292" i="2"/>
  <c r="W291" i="2"/>
  <c r="X291" i="2" s="1"/>
  <c r="U291" i="2"/>
  <c r="O291" i="2"/>
  <c r="W290" i="2"/>
  <c r="X290" i="2" s="1"/>
  <c r="U290" i="2"/>
  <c r="O290" i="2"/>
  <c r="W289" i="2"/>
  <c r="X289" i="2" s="1"/>
  <c r="U289" i="2"/>
  <c r="O289" i="2"/>
  <c r="W288" i="2"/>
  <c r="X288" i="2" s="1"/>
  <c r="U288" i="2"/>
  <c r="O288" i="2"/>
  <c r="W287" i="2"/>
  <c r="X287" i="2" s="1"/>
  <c r="U287" i="2"/>
  <c r="O287" i="2"/>
  <c r="W286" i="2"/>
  <c r="X286" i="2" s="1"/>
  <c r="U286" i="2"/>
  <c r="O286" i="2"/>
  <c r="W285" i="2"/>
  <c r="X285" i="2" s="1"/>
  <c r="U285" i="2"/>
  <c r="O285" i="2"/>
  <c r="W284" i="2"/>
  <c r="X284" i="2" s="1"/>
  <c r="U284" i="2"/>
  <c r="O284" i="2"/>
  <c r="W283" i="2"/>
  <c r="X283" i="2" s="1"/>
  <c r="U283" i="2"/>
  <c r="O283" i="2"/>
  <c r="W282" i="2"/>
  <c r="X282" i="2" s="1"/>
  <c r="U282" i="2"/>
  <c r="O282" i="2"/>
  <c r="W281" i="2"/>
  <c r="X281" i="2" s="1"/>
  <c r="U281" i="2"/>
  <c r="O281" i="2"/>
  <c r="W280" i="2"/>
  <c r="X280" i="2" s="1"/>
  <c r="U280" i="2"/>
  <c r="O280" i="2"/>
  <c r="W279" i="2"/>
  <c r="X279" i="2" s="1"/>
  <c r="Y279" i="2" s="1"/>
  <c r="U279" i="2"/>
  <c r="O279" i="2"/>
  <c r="W278" i="2"/>
  <c r="X278" i="2" s="1"/>
  <c r="U278" i="2"/>
  <c r="O278" i="2"/>
  <c r="W277" i="2"/>
  <c r="X277" i="2" s="1"/>
  <c r="U277" i="2"/>
  <c r="O277" i="2"/>
  <c r="W276" i="2"/>
  <c r="X276" i="2" s="1"/>
  <c r="U276" i="2"/>
  <c r="O276" i="2"/>
  <c r="W275" i="2"/>
  <c r="X275" i="2" s="1"/>
  <c r="U275" i="2"/>
  <c r="O275" i="2"/>
  <c r="W274" i="2"/>
  <c r="X274" i="2" s="1"/>
  <c r="U274" i="2"/>
  <c r="O274" i="2"/>
  <c r="W273" i="2"/>
  <c r="X273" i="2" s="1"/>
  <c r="U273" i="2"/>
  <c r="O273" i="2"/>
  <c r="X272" i="2"/>
  <c r="W271" i="2"/>
  <c r="X271" i="2" s="1"/>
  <c r="U271" i="2"/>
  <c r="O271" i="2"/>
  <c r="W270" i="2"/>
  <c r="X270" i="2" s="1"/>
  <c r="U270" i="2"/>
  <c r="O270" i="2"/>
  <c r="W269" i="2"/>
  <c r="X269" i="2" s="1"/>
  <c r="U269" i="2"/>
  <c r="O269" i="2"/>
  <c r="W268" i="2"/>
  <c r="X268" i="2" s="1"/>
  <c r="U268" i="2"/>
  <c r="O268" i="2"/>
  <c r="W267" i="2"/>
  <c r="X267" i="2" s="1"/>
  <c r="U267" i="2"/>
  <c r="O267" i="2"/>
  <c r="W266" i="2"/>
  <c r="X266" i="2" s="1"/>
  <c r="U266" i="2"/>
  <c r="O266" i="2"/>
  <c r="W265" i="2"/>
  <c r="X265" i="2" s="1"/>
  <c r="Y265" i="2" s="1"/>
  <c r="U265" i="2"/>
  <c r="O265" i="2"/>
  <c r="X264" i="2"/>
  <c r="U264" i="2"/>
  <c r="X263" i="2"/>
  <c r="U263" i="2"/>
  <c r="X262" i="2"/>
  <c r="U262" i="2"/>
  <c r="W261" i="2"/>
  <c r="X261" i="2" s="1"/>
  <c r="U261" i="2"/>
  <c r="V261" i="2" s="1"/>
  <c r="O261" i="2"/>
  <c r="X260" i="2"/>
  <c r="W260" i="2"/>
  <c r="O260" i="2"/>
  <c r="W259" i="2"/>
  <c r="X259" i="2" s="1"/>
  <c r="O259" i="2"/>
  <c r="W258" i="2"/>
  <c r="X258" i="2" s="1"/>
  <c r="O258" i="2"/>
  <c r="W256" i="2"/>
  <c r="X256" i="2" s="1"/>
  <c r="O256" i="2"/>
  <c r="W255" i="2"/>
  <c r="X255" i="2" s="1"/>
  <c r="U255" i="2"/>
  <c r="O255" i="2"/>
  <c r="W254" i="2"/>
  <c r="X254" i="2" s="1"/>
  <c r="U254" i="2"/>
  <c r="O254" i="2"/>
  <c r="W253" i="2"/>
  <c r="X253" i="2" s="1"/>
  <c r="U253" i="2"/>
  <c r="O253" i="2"/>
  <c r="W252" i="2"/>
  <c r="X252" i="2" s="1"/>
  <c r="U252" i="2"/>
  <c r="O252" i="2"/>
  <c r="X251" i="2"/>
  <c r="U251" i="2"/>
  <c r="O251" i="2"/>
  <c r="W250" i="2"/>
  <c r="X250" i="2" s="1"/>
  <c r="U250" i="2"/>
  <c r="O250" i="2"/>
  <c r="W249" i="2"/>
  <c r="X249" i="2" s="1"/>
  <c r="U249" i="2"/>
  <c r="O249" i="2"/>
  <c r="W248" i="2"/>
  <c r="X248" i="2" s="1"/>
  <c r="U248" i="2"/>
  <c r="O248" i="2"/>
  <c r="W247" i="2"/>
  <c r="X247" i="2" s="1"/>
  <c r="U247" i="2"/>
  <c r="O247" i="2"/>
  <c r="W246" i="2"/>
  <c r="X246" i="2" s="1"/>
  <c r="U246" i="2"/>
  <c r="O246" i="2"/>
  <c r="W245" i="2"/>
  <c r="X245" i="2" s="1"/>
  <c r="U245" i="2"/>
  <c r="O245" i="2"/>
  <c r="W244" i="2"/>
  <c r="X244" i="2" s="1"/>
  <c r="U244" i="2"/>
  <c r="O244" i="2"/>
  <c r="W243" i="2"/>
  <c r="X243" i="2" s="1"/>
  <c r="U243" i="2"/>
  <c r="O243" i="2"/>
  <c r="W242" i="2"/>
  <c r="X242" i="2" s="1"/>
  <c r="U242" i="2"/>
  <c r="O242" i="2"/>
  <c r="W241" i="2"/>
  <c r="X241" i="2" s="1"/>
  <c r="U241" i="2"/>
  <c r="O241" i="2"/>
  <c r="W240" i="2"/>
  <c r="X240" i="2" s="1"/>
  <c r="U240" i="2"/>
  <c r="O240" i="2"/>
  <c r="W239" i="2"/>
  <c r="X239" i="2" s="1"/>
  <c r="U239" i="2"/>
  <c r="O239" i="2"/>
  <c r="X238" i="2"/>
  <c r="W238" i="2"/>
  <c r="U238" i="2"/>
  <c r="O238" i="2"/>
  <c r="X237" i="2"/>
  <c r="W237" i="2"/>
  <c r="V237" i="2"/>
  <c r="U237" i="2"/>
  <c r="O237" i="2"/>
  <c r="W236" i="2"/>
  <c r="X236" i="2" s="1"/>
  <c r="U236" i="2"/>
  <c r="O236" i="2"/>
  <c r="W235" i="2"/>
  <c r="X235" i="2" s="1"/>
  <c r="U235" i="2"/>
  <c r="O235" i="2"/>
  <c r="X233" i="2"/>
  <c r="W232" i="2"/>
  <c r="X232" i="2" s="1"/>
  <c r="Y232" i="2" s="1"/>
  <c r="U232" i="2"/>
  <c r="O232" i="2"/>
  <c r="W231" i="2"/>
  <c r="X231" i="2" s="1"/>
  <c r="U231" i="2"/>
  <c r="O231" i="2"/>
  <c r="W230" i="2"/>
  <c r="X230" i="2" s="1"/>
  <c r="U230" i="2"/>
  <c r="O230" i="2"/>
  <c r="W229" i="2"/>
  <c r="X229" i="2" s="1"/>
  <c r="U229" i="2"/>
  <c r="O229" i="2"/>
  <c r="W228" i="2"/>
  <c r="X228" i="2" s="1"/>
  <c r="U228" i="2"/>
  <c r="O228" i="2"/>
  <c r="X227" i="2"/>
  <c r="U227" i="2"/>
  <c r="W226" i="2"/>
  <c r="X226" i="2" s="1"/>
  <c r="U226" i="2"/>
  <c r="O226" i="2"/>
  <c r="W225" i="2"/>
  <c r="X225" i="2" s="1"/>
  <c r="U225" i="2"/>
  <c r="O225" i="2"/>
  <c r="W224" i="2"/>
  <c r="X224" i="2" s="1"/>
  <c r="U224" i="2"/>
  <c r="O224" i="2"/>
  <c r="W223" i="2"/>
  <c r="X223" i="2" s="1"/>
  <c r="U223" i="2"/>
  <c r="O223" i="2"/>
  <c r="W222" i="2"/>
  <c r="X222" i="2" s="1"/>
  <c r="U222" i="2"/>
  <c r="O222" i="2"/>
  <c r="W221" i="2"/>
  <c r="X221" i="2" s="1"/>
  <c r="U221" i="2"/>
  <c r="O221" i="2"/>
  <c r="W220" i="2"/>
  <c r="X220" i="2" s="1"/>
  <c r="U220" i="2"/>
  <c r="W219" i="2"/>
  <c r="X219" i="2" s="1"/>
  <c r="U219" i="2"/>
  <c r="V219" i="2" s="1"/>
  <c r="O219" i="2"/>
  <c r="W218" i="2"/>
  <c r="X218" i="2" s="1"/>
  <c r="U218" i="2"/>
  <c r="O218" i="2"/>
  <c r="W217" i="2"/>
  <c r="X217" i="2" s="1"/>
  <c r="U217" i="2"/>
  <c r="O217" i="2"/>
  <c r="W216" i="2"/>
  <c r="X216" i="2" s="1"/>
  <c r="U216" i="2"/>
  <c r="O216" i="2"/>
  <c r="W215" i="2"/>
  <c r="X215" i="2" s="1"/>
  <c r="U215" i="2"/>
  <c r="O215" i="2"/>
  <c r="W214" i="2"/>
  <c r="X214" i="2" s="1"/>
  <c r="U214" i="2"/>
  <c r="O214" i="2"/>
  <c r="W213" i="2"/>
  <c r="X213" i="2" s="1"/>
  <c r="U213" i="2"/>
  <c r="O213" i="2"/>
  <c r="W212" i="2"/>
  <c r="X212" i="2" s="1"/>
  <c r="U212" i="2"/>
  <c r="O212" i="2"/>
  <c r="W211" i="2"/>
  <c r="X211" i="2" s="1"/>
  <c r="U211" i="2"/>
  <c r="V211" i="2" s="1"/>
  <c r="O211" i="2"/>
  <c r="X210" i="2"/>
  <c r="W210" i="2"/>
  <c r="U210" i="2"/>
  <c r="O210" i="2"/>
  <c r="X209" i="2"/>
  <c r="W209" i="2"/>
  <c r="U209" i="2"/>
  <c r="O209" i="2"/>
  <c r="X208" i="2"/>
  <c r="W208" i="2"/>
  <c r="U208" i="2"/>
  <c r="O208" i="2"/>
  <c r="X207" i="2"/>
  <c r="W207" i="2"/>
  <c r="U207" i="2"/>
  <c r="O207" i="2"/>
  <c r="X206" i="2"/>
  <c r="W206" i="2"/>
  <c r="U206" i="2"/>
  <c r="O206" i="2"/>
  <c r="W205" i="2"/>
  <c r="X205" i="2" s="1"/>
  <c r="Y205" i="2" s="1"/>
  <c r="U205" i="2"/>
  <c r="O205" i="2"/>
  <c r="W204" i="2"/>
  <c r="X204" i="2" s="1"/>
  <c r="U204" i="2"/>
  <c r="O204" i="2"/>
  <c r="W203" i="2"/>
  <c r="X203" i="2" s="1"/>
  <c r="U203" i="2"/>
  <c r="O203" i="2"/>
  <c r="W202" i="2"/>
  <c r="X202" i="2" s="1"/>
  <c r="U202" i="2"/>
  <c r="O202" i="2"/>
  <c r="X201" i="2"/>
  <c r="W201" i="2"/>
  <c r="U201" i="2"/>
  <c r="O201" i="2"/>
  <c r="X200" i="2"/>
  <c r="W200" i="2"/>
  <c r="U200" i="2"/>
  <c r="O200" i="2"/>
  <c r="W199" i="2"/>
  <c r="X199" i="2" s="1"/>
  <c r="Y199" i="2" s="1"/>
  <c r="U199" i="2"/>
  <c r="O199" i="2"/>
  <c r="W198" i="2"/>
  <c r="X198" i="2" s="1"/>
  <c r="U198" i="2"/>
  <c r="O198" i="2"/>
  <c r="W197" i="2"/>
  <c r="X197" i="2" s="1"/>
  <c r="U197" i="2"/>
  <c r="O197" i="2"/>
  <c r="W196" i="2"/>
  <c r="X196" i="2" s="1"/>
  <c r="U196" i="2"/>
  <c r="O196" i="2"/>
  <c r="W195" i="2"/>
  <c r="X195" i="2" s="1"/>
  <c r="U195" i="2"/>
  <c r="O195" i="2"/>
  <c r="W194" i="2"/>
  <c r="X194" i="2" s="1"/>
  <c r="U194" i="2"/>
  <c r="V194" i="2" s="1"/>
  <c r="O194" i="2"/>
  <c r="W193" i="2"/>
  <c r="X193" i="2" s="1"/>
  <c r="U193" i="2"/>
  <c r="O193" i="2"/>
  <c r="W192" i="2"/>
  <c r="X192" i="2" s="1"/>
  <c r="U192" i="2"/>
  <c r="O192" i="2"/>
  <c r="W191" i="2"/>
  <c r="X191" i="2" s="1"/>
  <c r="U191" i="2"/>
  <c r="W190" i="2"/>
  <c r="X190" i="2" s="1"/>
  <c r="U190" i="2"/>
  <c r="O190" i="2"/>
  <c r="W189" i="2"/>
  <c r="X189" i="2" s="1"/>
  <c r="U189" i="2"/>
  <c r="O189" i="2"/>
  <c r="W188" i="2"/>
  <c r="X188" i="2" s="1"/>
  <c r="U188" i="2"/>
  <c r="O188" i="2"/>
  <c r="W187" i="2"/>
  <c r="X187" i="2" s="1"/>
  <c r="U187" i="2"/>
  <c r="O187" i="2"/>
  <c r="W186" i="2"/>
  <c r="X186" i="2" s="1"/>
  <c r="U186" i="2"/>
  <c r="O186" i="2"/>
  <c r="W185" i="2"/>
  <c r="X185" i="2" s="1"/>
  <c r="U185" i="2"/>
  <c r="O185" i="2"/>
  <c r="W184" i="2"/>
  <c r="X184" i="2" s="1"/>
  <c r="U184" i="2"/>
  <c r="O184" i="2"/>
  <c r="W183" i="2"/>
  <c r="X183" i="2" s="1"/>
  <c r="U183" i="2"/>
  <c r="O183" i="2"/>
  <c r="W182" i="2"/>
  <c r="X182" i="2" s="1"/>
  <c r="U182" i="2"/>
  <c r="O182" i="2"/>
  <c r="W181" i="2"/>
  <c r="X181" i="2" s="1"/>
  <c r="U181" i="2"/>
  <c r="V181" i="2" s="1"/>
  <c r="O181" i="2"/>
  <c r="W180" i="2"/>
  <c r="X180" i="2" s="1"/>
  <c r="U180" i="2"/>
  <c r="O180" i="2"/>
  <c r="W179" i="2"/>
  <c r="X179" i="2" s="1"/>
  <c r="U179" i="2"/>
  <c r="O179" i="2"/>
  <c r="W178" i="2"/>
  <c r="X178" i="2" s="1"/>
  <c r="U178" i="2"/>
  <c r="O178" i="2"/>
  <c r="W177" i="2"/>
  <c r="X177" i="2" s="1"/>
  <c r="U177" i="2"/>
  <c r="O177" i="2"/>
  <c r="W176" i="2"/>
  <c r="X176" i="2" s="1"/>
  <c r="U176" i="2"/>
  <c r="O176" i="2"/>
  <c r="W175" i="2"/>
  <c r="X175" i="2" s="1"/>
  <c r="U175" i="2"/>
  <c r="O175" i="2"/>
  <c r="W174" i="2"/>
  <c r="X174" i="2" s="1"/>
  <c r="U174" i="2"/>
  <c r="O174" i="2"/>
  <c r="W173" i="2"/>
  <c r="X173" i="2" s="1"/>
  <c r="U173" i="2"/>
  <c r="V173" i="2" s="1"/>
  <c r="O173" i="2"/>
  <c r="W172" i="2"/>
  <c r="X172" i="2" s="1"/>
  <c r="U172" i="2"/>
  <c r="O172" i="2"/>
  <c r="W171" i="2"/>
  <c r="X171" i="2" s="1"/>
  <c r="U171" i="2"/>
  <c r="O171" i="2"/>
  <c r="W169" i="2"/>
  <c r="X169" i="2" s="1"/>
  <c r="U169" i="2"/>
  <c r="O169" i="2"/>
  <c r="W168" i="2"/>
  <c r="X168" i="2" s="1"/>
  <c r="U168" i="2"/>
  <c r="O168" i="2"/>
  <c r="W167" i="2"/>
  <c r="X167" i="2" s="1"/>
  <c r="U167" i="2"/>
  <c r="O167" i="2"/>
  <c r="W166" i="2"/>
  <c r="X166" i="2" s="1"/>
  <c r="U166" i="2"/>
  <c r="O166" i="2"/>
  <c r="W165" i="2"/>
  <c r="X165" i="2" s="1"/>
  <c r="U165" i="2"/>
  <c r="O165" i="2"/>
  <c r="W164" i="2"/>
  <c r="X164" i="2" s="1"/>
  <c r="U164" i="2"/>
  <c r="O164" i="2"/>
  <c r="W163" i="2"/>
  <c r="X163" i="2" s="1"/>
  <c r="U163" i="2"/>
  <c r="O163" i="2"/>
  <c r="X162" i="2"/>
  <c r="U162" i="2"/>
  <c r="W161" i="2"/>
  <c r="X161" i="2" s="1"/>
  <c r="O161" i="2"/>
  <c r="W160" i="2"/>
  <c r="X160" i="2" s="1"/>
  <c r="U160" i="2"/>
  <c r="O160" i="2"/>
  <c r="W159" i="2"/>
  <c r="X159" i="2" s="1"/>
  <c r="U159" i="2"/>
  <c r="O159" i="2"/>
  <c r="W158" i="2"/>
  <c r="X158" i="2" s="1"/>
  <c r="U158" i="2"/>
  <c r="O158" i="2"/>
  <c r="W157" i="2"/>
  <c r="X157" i="2" s="1"/>
  <c r="U157" i="2"/>
  <c r="O157" i="2"/>
  <c r="W156" i="2"/>
  <c r="X156" i="2" s="1"/>
  <c r="U156" i="2"/>
  <c r="O156" i="2"/>
  <c r="W155" i="2"/>
  <c r="X155" i="2" s="1"/>
  <c r="U155" i="2"/>
  <c r="O155" i="2"/>
  <c r="W154" i="2"/>
  <c r="X154" i="2" s="1"/>
  <c r="U154" i="2"/>
  <c r="O154" i="2"/>
  <c r="W153" i="2"/>
  <c r="X153" i="2" s="1"/>
  <c r="U153" i="2"/>
  <c r="O153" i="2"/>
  <c r="W152" i="2"/>
  <c r="X152" i="2" s="1"/>
  <c r="U152" i="2"/>
  <c r="O152" i="2"/>
  <c r="W151" i="2"/>
  <c r="X151" i="2" s="1"/>
  <c r="U151" i="2"/>
  <c r="O151" i="2"/>
  <c r="W150" i="2"/>
  <c r="X150" i="2" s="1"/>
  <c r="U150" i="2"/>
  <c r="W149" i="2"/>
  <c r="X149" i="2" s="1"/>
  <c r="U149" i="2"/>
  <c r="O149" i="2"/>
  <c r="W148" i="2"/>
  <c r="X148" i="2" s="1"/>
  <c r="U148" i="2"/>
  <c r="O148" i="2"/>
  <c r="W147" i="2"/>
  <c r="X147" i="2" s="1"/>
  <c r="U147" i="2"/>
  <c r="O147" i="2"/>
  <c r="X146" i="2"/>
  <c r="U146" i="2"/>
  <c r="O146" i="2"/>
  <c r="X145" i="2"/>
  <c r="U145" i="2"/>
  <c r="O145" i="2"/>
  <c r="W144" i="2"/>
  <c r="X144" i="2" s="1"/>
  <c r="U144" i="2"/>
  <c r="O144" i="2"/>
  <c r="X143" i="2"/>
  <c r="O143" i="2"/>
  <c r="W142" i="2"/>
  <c r="X142" i="2" s="1"/>
  <c r="U142" i="2"/>
  <c r="O142" i="2"/>
  <c r="W141" i="2"/>
  <c r="X141" i="2" s="1"/>
  <c r="U141" i="2"/>
  <c r="O141" i="2"/>
  <c r="W140" i="2"/>
  <c r="X140" i="2" s="1"/>
  <c r="U140" i="2"/>
  <c r="O140" i="2"/>
  <c r="W139" i="2"/>
  <c r="X139" i="2" s="1"/>
  <c r="U139" i="2"/>
  <c r="O139" i="2"/>
  <c r="W138" i="2"/>
  <c r="X138" i="2" s="1"/>
  <c r="U138" i="2"/>
  <c r="O138" i="2"/>
  <c r="W137" i="2"/>
  <c r="X137" i="2" s="1"/>
  <c r="Y137" i="2" s="1"/>
  <c r="U137" i="2"/>
  <c r="V137" i="2" s="1"/>
  <c r="O137" i="2"/>
  <c r="W136" i="2"/>
  <c r="X136" i="2" s="1"/>
  <c r="U136" i="2"/>
  <c r="O136" i="2"/>
  <c r="W135" i="2"/>
  <c r="X135" i="2" s="1"/>
  <c r="U135" i="2"/>
  <c r="O135" i="2"/>
  <c r="W134" i="2"/>
  <c r="X134" i="2" s="1"/>
  <c r="U134" i="2"/>
  <c r="O134" i="2"/>
  <c r="W133" i="2"/>
  <c r="X133" i="2" s="1"/>
  <c r="U133" i="2"/>
  <c r="O133" i="2"/>
  <c r="W132" i="2"/>
  <c r="X132" i="2" s="1"/>
  <c r="U132" i="2"/>
  <c r="O132" i="2"/>
  <c r="W131" i="2"/>
  <c r="X131" i="2" s="1"/>
  <c r="U131" i="2"/>
  <c r="O131" i="2"/>
  <c r="W130" i="2"/>
  <c r="X130" i="2" s="1"/>
  <c r="U130" i="2"/>
  <c r="O130" i="2"/>
  <c r="W129" i="2"/>
  <c r="X129" i="2" s="1"/>
  <c r="U129" i="2"/>
  <c r="O129" i="2"/>
  <c r="W128" i="2"/>
  <c r="X128" i="2" s="1"/>
  <c r="U128" i="2"/>
  <c r="O128" i="2"/>
  <c r="W127" i="2"/>
  <c r="X127" i="2" s="1"/>
  <c r="U127" i="2"/>
  <c r="O127" i="2"/>
  <c r="W126" i="2"/>
  <c r="X126" i="2" s="1"/>
  <c r="U126" i="2"/>
  <c r="O126" i="2"/>
  <c r="W125" i="2"/>
  <c r="X125" i="2" s="1"/>
  <c r="U125" i="2"/>
  <c r="O125" i="2"/>
  <c r="W124" i="2"/>
  <c r="X124" i="2" s="1"/>
  <c r="U124" i="2"/>
  <c r="O124" i="2"/>
  <c r="W123" i="2"/>
  <c r="X123" i="2" s="1"/>
  <c r="U123" i="2"/>
  <c r="O123" i="2"/>
  <c r="W122" i="2"/>
  <c r="X122" i="2" s="1"/>
  <c r="U122" i="2"/>
  <c r="O122" i="2"/>
  <c r="W121" i="2"/>
  <c r="X121" i="2" s="1"/>
  <c r="U121" i="2"/>
  <c r="V121" i="2" s="1"/>
  <c r="O121" i="2"/>
  <c r="W120" i="2"/>
  <c r="X120" i="2" s="1"/>
  <c r="U120" i="2"/>
  <c r="O120" i="2"/>
  <c r="W119" i="2"/>
  <c r="X119" i="2" s="1"/>
  <c r="U119" i="2"/>
  <c r="O119" i="2"/>
  <c r="W118" i="2"/>
  <c r="X118" i="2" s="1"/>
  <c r="U118" i="2"/>
  <c r="O118" i="2"/>
  <c r="W117" i="2"/>
  <c r="X117" i="2" s="1"/>
  <c r="U117" i="2"/>
  <c r="O117" i="2"/>
  <c r="W116" i="2"/>
  <c r="X116" i="2" s="1"/>
  <c r="U116" i="2"/>
  <c r="O116" i="2"/>
  <c r="W115" i="2"/>
  <c r="X115" i="2" s="1"/>
  <c r="U115" i="2"/>
  <c r="O115" i="2"/>
  <c r="W114" i="2"/>
  <c r="X114" i="2" s="1"/>
  <c r="U114" i="2"/>
  <c r="O114" i="2"/>
  <c r="W113" i="2"/>
  <c r="X113" i="2" s="1"/>
  <c r="U113" i="2"/>
  <c r="O113" i="2"/>
  <c r="W112" i="2"/>
  <c r="X112" i="2" s="1"/>
  <c r="U112" i="2"/>
  <c r="O112" i="2"/>
  <c r="W111" i="2"/>
  <c r="X111" i="2" s="1"/>
  <c r="U111" i="2"/>
  <c r="O111" i="2"/>
  <c r="W110" i="2"/>
  <c r="U110" i="2"/>
  <c r="W109" i="2"/>
  <c r="U109" i="2"/>
  <c r="O109" i="2"/>
  <c r="W108" i="2"/>
  <c r="X108" i="2" s="1"/>
  <c r="U108" i="2"/>
  <c r="O108" i="2"/>
  <c r="W107" i="2"/>
  <c r="X107" i="2" s="1"/>
  <c r="Y107" i="2" s="1"/>
  <c r="U107" i="2"/>
  <c r="V107" i="2" s="1"/>
  <c r="O107" i="2"/>
  <c r="W106" i="2"/>
  <c r="X106" i="2" s="1"/>
  <c r="U106" i="2"/>
  <c r="O106" i="2"/>
  <c r="W105" i="2"/>
  <c r="X105" i="2" s="1"/>
  <c r="U105" i="2"/>
  <c r="O105" i="2"/>
  <c r="W104" i="2"/>
  <c r="X104" i="2" s="1"/>
  <c r="U104" i="2"/>
  <c r="O104" i="2"/>
  <c r="W103" i="2"/>
  <c r="X103" i="2" s="1"/>
  <c r="U103" i="2"/>
  <c r="O103" i="2"/>
  <c r="W102" i="2"/>
  <c r="X102" i="2" s="1"/>
  <c r="U102" i="2"/>
  <c r="O102" i="2"/>
  <c r="W101" i="2"/>
  <c r="X101" i="2" s="1"/>
  <c r="U101" i="2"/>
  <c r="O101" i="2"/>
  <c r="W100" i="2"/>
  <c r="X100" i="2" s="1"/>
  <c r="U100" i="2"/>
  <c r="O100" i="2"/>
  <c r="W99" i="2"/>
  <c r="X99" i="2" s="1"/>
  <c r="U99" i="2"/>
  <c r="O99" i="2"/>
  <c r="W98" i="2"/>
  <c r="X98" i="2" s="1"/>
  <c r="U98" i="2"/>
  <c r="O98" i="2"/>
  <c r="W97" i="2"/>
  <c r="X97" i="2" s="1"/>
  <c r="U97" i="2"/>
  <c r="O97" i="2"/>
  <c r="W96" i="2"/>
  <c r="X96" i="2" s="1"/>
  <c r="U96" i="2"/>
  <c r="O96" i="2"/>
  <c r="W95" i="2"/>
  <c r="X95" i="2" s="1"/>
  <c r="U95" i="2"/>
  <c r="W94" i="2"/>
  <c r="X94" i="2" s="1"/>
  <c r="U94" i="2"/>
  <c r="W93" i="2"/>
  <c r="X93" i="2" s="1"/>
  <c r="U93" i="2"/>
  <c r="O93" i="2"/>
  <c r="W92" i="2"/>
  <c r="X92" i="2" s="1"/>
  <c r="U92" i="2"/>
  <c r="O92" i="2"/>
  <c r="W91" i="2"/>
  <c r="X91" i="2" s="1"/>
  <c r="U91" i="2"/>
  <c r="O91" i="2"/>
  <c r="W90" i="2"/>
  <c r="X90" i="2" s="1"/>
  <c r="U90" i="2"/>
  <c r="O90" i="2"/>
  <c r="W89" i="2"/>
  <c r="X89" i="2" s="1"/>
  <c r="U89" i="2"/>
  <c r="O89" i="2"/>
  <c r="W88" i="2"/>
  <c r="X88" i="2" s="1"/>
  <c r="U88" i="2"/>
  <c r="O88" i="2"/>
  <c r="W87" i="2"/>
  <c r="X87" i="2" s="1"/>
  <c r="U87" i="2"/>
  <c r="W86" i="2"/>
  <c r="X86" i="2" s="1"/>
  <c r="U86" i="2"/>
  <c r="O86" i="2"/>
  <c r="W85" i="2"/>
  <c r="X85" i="2" s="1"/>
  <c r="U85" i="2"/>
  <c r="O85" i="2"/>
  <c r="W84" i="2"/>
  <c r="X84" i="2" s="1"/>
  <c r="U84" i="2"/>
  <c r="O84" i="2"/>
  <c r="W83" i="2"/>
  <c r="X83" i="2" s="1"/>
  <c r="U83" i="2"/>
  <c r="O83" i="2"/>
  <c r="W82" i="2"/>
  <c r="X82" i="2" s="1"/>
  <c r="U82" i="2"/>
  <c r="O82" i="2"/>
  <c r="W81" i="2"/>
  <c r="X81" i="2" s="1"/>
  <c r="U81" i="2"/>
  <c r="O81" i="2"/>
  <c r="W80" i="2"/>
  <c r="X80" i="2" s="1"/>
  <c r="U80" i="2"/>
  <c r="O80" i="2"/>
  <c r="W79" i="2"/>
  <c r="X79" i="2" s="1"/>
  <c r="U79" i="2"/>
  <c r="O79" i="2"/>
  <c r="W78" i="2"/>
  <c r="X78" i="2" s="1"/>
  <c r="U78" i="2"/>
  <c r="O78" i="2"/>
  <c r="W77" i="2"/>
  <c r="X77" i="2" s="1"/>
  <c r="U77" i="2"/>
  <c r="O77" i="2"/>
  <c r="W76" i="2"/>
  <c r="X76" i="2" s="1"/>
  <c r="U76" i="2"/>
  <c r="O76" i="2"/>
  <c r="W75" i="2"/>
  <c r="X75" i="2" s="1"/>
  <c r="U75" i="2"/>
  <c r="O75" i="2"/>
  <c r="W74" i="2"/>
  <c r="X74" i="2" s="1"/>
  <c r="U74" i="2"/>
  <c r="O74" i="2"/>
  <c r="W73" i="2"/>
  <c r="X73" i="2" s="1"/>
  <c r="U73" i="2"/>
  <c r="O73" i="2"/>
  <c r="W72" i="2"/>
  <c r="X72" i="2" s="1"/>
  <c r="U72" i="2"/>
  <c r="O72" i="2"/>
  <c r="W71" i="2"/>
  <c r="X71" i="2" s="1"/>
  <c r="U71" i="2"/>
  <c r="O71" i="2"/>
  <c r="W70" i="2"/>
  <c r="X70" i="2" s="1"/>
  <c r="U70" i="2"/>
  <c r="O70" i="2"/>
  <c r="W69" i="2"/>
  <c r="X69" i="2" s="1"/>
  <c r="U69" i="2"/>
  <c r="O69" i="2"/>
  <c r="W68" i="2"/>
  <c r="X68" i="2" s="1"/>
  <c r="U68" i="2"/>
  <c r="O68" i="2"/>
  <c r="W67" i="2"/>
  <c r="X67" i="2" s="1"/>
  <c r="U67" i="2"/>
  <c r="O67" i="2"/>
  <c r="W66" i="2"/>
  <c r="X66" i="2" s="1"/>
  <c r="U66" i="2"/>
  <c r="O66" i="2"/>
  <c r="W65" i="2"/>
  <c r="X65" i="2" s="1"/>
  <c r="U65" i="2"/>
  <c r="O65" i="2"/>
  <c r="W64" i="2"/>
  <c r="X64" i="2" s="1"/>
  <c r="U64" i="2"/>
  <c r="O64" i="2"/>
  <c r="W63" i="2"/>
  <c r="X63" i="2" s="1"/>
  <c r="U63" i="2"/>
  <c r="O63" i="2"/>
  <c r="W62" i="2"/>
  <c r="X62" i="2" s="1"/>
  <c r="U62" i="2"/>
  <c r="O62" i="2"/>
  <c r="W61" i="2"/>
  <c r="X61" i="2" s="1"/>
  <c r="U61" i="2"/>
  <c r="O61" i="2"/>
  <c r="W60" i="2"/>
  <c r="X60" i="2" s="1"/>
  <c r="U60" i="2"/>
  <c r="O60" i="2"/>
  <c r="W59" i="2"/>
  <c r="X59" i="2" s="1"/>
  <c r="U59" i="2"/>
  <c r="O59" i="2"/>
  <c r="W58" i="2"/>
  <c r="X58" i="2" s="1"/>
  <c r="U58" i="2"/>
  <c r="O58" i="2"/>
  <c r="W57" i="2"/>
  <c r="X57" i="2" s="1"/>
  <c r="U57" i="2"/>
  <c r="O57" i="2"/>
  <c r="X56" i="2"/>
  <c r="U56" i="2"/>
  <c r="X55" i="2"/>
  <c r="U55" i="2"/>
  <c r="X54" i="2"/>
  <c r="U54" i="2"/>
  <c r="W53" i="2"/>
  <c r="X53" i="2" s="1"/>
  <c r="U53" i="2"/>
  <c r="O53" i="2"/>
  <c r="W52" i="2"/>
  <c r="X52" i="2" s="1"/>
  <c r="U52" i="2"/>
  <c r="O52" i="2"/>
  <c r="W51" i="2"/>
  <c r="X51" i="2" s="1"/>
  <c r="U51" i="2"/>
  <c r="O51" i="2"/>
  <c r="W50" i="2"/>
  <c r="X50" i="2" s="1"/>
  <c r="U50" i="2"/>
  <c r="O50" i="2"/>
  <c r="W49" i="2"/>
  <c r="X49" i="2" s="1"/>
  <c r="U49" i="2"/>
  <c r="O49" i="2"/>
  <c r="W48" i="2"/>
  <c r="X48" i="2" s="1"/>
  <c r="U48" i="2"/>
  <c r="W47" i="2"/>
  <c r="X47" i="2" s="1"/>
  <c r="U47" i="2"/>
  <c r="W46" i="2"/>
  <c r="X46" i="2" s="1"/>
  <c r="U46" i="2"/>
  <c r="V46" i="2" s="1"/>
  <c r="W45" i="2"/>
  <c r="X45" i="2" s="1"/>
  <c r="U45" i="2"/>
  <c r="O45" i="2"/>
  <c r="W44" i="2"/>
  <c r="X44" i="2" s="1"/>
  <c r="U44" i="2"/>
  <c r="O44" i="2"/>
  <c r="W43" i="2"/>
  <c r="X43" i="2" s="1"/>
  <c r="U43" i="2"/>
  <c r="O43" i="2"/>
  <c r="W42" i="2"/>
  <c r="X42" i="2" s="1"/>
  <c r="U42" i="2"/>
  <c r="O42" i="2"/>
  <c r="W41" i="2"/>
  <c r="X41" i="2" s="1"/>
  <c r="U41" i="2"/>
  <c r="O41" i="2"/>
  <c r="W40" i="2"/>
  <c r="X40" i="2" s="1"/>
  <c r="U40" i="2"/>
  <c r="O40" i="2"/>
  <c r="W39" i="2"/>
  <c r="X39" i="2" s="1"/>
  <c r="U39" i="2"/>
  <c r="O39" i="2"/>
  <c r="W38" i="2"/>
  <c r="X38" i="2" s="1"/>
  <c r="U38" i="2"/>
  <c r="O38" i="2"/>
  <c r="W37" i="2"/>
  <c r="X37" i="2" s="1"/>
  <c r="U37" i="2"/>
  <c r="V37" i="2" s="1"/>
  <c r="O37" i="2"/>
  <c r="W36" i="2"/>
  <c r="X36" i="2" s="1"/>
  <c r="U36" i="2"/>
  <c r="O36" i="2"/>
  <c r="W35" i="2"/>
  <c r="X35" i="2" s="1"/>
  <c r="U35" i="2"/>
  <c r="O35" i="2"/>
  <c r="W34" i="2"/>
  <c r="X34" i="2" s="1"/>
  <c r="U34" i="2"/>
  <c r="O34" i="2"/>
  <c r="W33" i="2"/>
  <c r="X33" i="2" s="1"/>
  <c r="U33" i="2"/>
  <c r="O33" i="2"/>
  <c r="W32" i="2"/>
  <c r="X32" i="2" s="1"/>
  <c r="U32" i="2"/>
  <c r="W31" i="2"/>
  <c r="X31" i="2" s="1"/>
  <c r="U31" i="2"/>
  <c r="O31" i="2"/>
  <c r="W30" i="2"/>
  <c r="X30" i="2" s="1"/>
  <c r="U30" i="2"/>
  <c r="W29" i="2"/>
  <c r="X29" i="2" s="1"/>
  <c r="U29" i="2"/>
  <c r="O29" i="2"/>
  <c r="W28" i="2"/>
  <c r="X28" i="2" s="1"/>
  <c r="U28" i="2"/>
  <c r="O28" i="2"/>
  <c r="W27" i="2"/>
  <c r="X27" i="2" s="1"/>
  <c r="U27" i="2"/>
  <c r="O27" i="2"/>
  <c r="W26" i="2"/>
  <c r="X26" i="2" s="1"/>
  <c r="U26" i="2"/>
  <c r="O26" i="2"/>
  <c r="W25" i="2"/>
  <c r="X25" i="2" s="1"/>
  <c r="U25" i="2"/>
  <c r="O25" i="2"/>
  <c r="W24" i="2"/>
  <c r="X24" i="2" s="1"/>
  <c r="U24" i="2"/>
  <c r="O24" i="2"/>
  <c r="W23" i="2"/>
  <c r="X23" i="2" s="1"/>
  <c r="U23" i="2"/>
  <c r="O23" i="2"/>
  <c r="W22" i="2"/>
  <c r="X22" i="2" s="1"/>
  <c r="U22" i="2"/>
  <c r="O22" i="2"/>
  <c r="W21" i="2"/>
  <c r="X21" i="2" s="1"/>
  <c r="U21" i="2"/>
  <c r="O21" i="2"/>
  <c r="W20" i="2"/>
  <c r="X20" i="2" s="1"/>
  <c r="U20" i="2"/>
  <c r="O20" i="2"/>
  <c r="W19" i="2"/>
  <c r="X19" i="2" s="1"/>
  <c r="U19" i="2"/>
  <c r="O19" i="2"/>
  <c r="W18" i="2"/>
  <c r="X18" i="2" s="1"/>
  <c r="U18" i="2"/>
  <c r="O18" i="2"/>
  <c r="W17" i="2"/>
  <c r="X17" i="2" s="1"/>
  <c r="U17" i="2"/>
  <c r="V17" i="2" s="1"/>
  <c r="O17" i="2"/>
  <c r="W16" i="2"/>
  <c r="X16" i="2" s="1"/>
  <c r="U16" i="2"/>
  <c r="O16" i="2"/>
  <c r="W15" i="2"/>
  <c r="X15" i="2" s="1"/>
  <c r="U15" i="2"/>
  <c r="O15" i="2"/>
  <c r="W14" i="2"/>
  <c r="X14" i="2" s="1"/>
  <c r="U14" i="2"/>
  <c r="O14" i="2"/>
  <c r="W13" i="2"/>
  <c r="X13" i="2" s="1"/>
  <c r="U13" i="2"/>
  <c r="O13" i="2"/>
  <c r="W12" i="2"/>
  <c r="X12" i="2" s="1"/>
  <c r="U12" i="2"/>
  <c r="O12" i="2"/>
  <c r="W11" i="2"/>
  <c r="X11" i="2" s="1"/>
  <c r="U11" i="2"/>
  <c r="O11" i="2"/>
  <c r="W10" i="2"/>
  <c r="X10" i="2" s="1"/>
  <c r="U10" i="2"/>
  <c r="O10" i="2"/>
  <c r="W9" i="2"/>
  <c r="X9" i="2" s="1"/>
  <c r="U9" i="2"/>
  <c r="O9" i="2"/>
  <c r="W8" i="2"/>
  <c r="X8" i="2" s="1"/>
  <c r="U8" i="2"/>
  <c r="O8" i="2"/>
  <c r="W7" i="2"/>
  <c r="X7" i="2" s="1"/>
  <c r="O7" i="2"/>
  <c r="W6" i="2"/>
  <c r="X6" i="2" s="1"/>
  <c r="O6" i="2"/>
  <c r="W5" i="2"/>
  <c r="X5" i="2" s="1"/>
  <c r="O5" i="2"/>
  <c r="Y121" i="2" l="1"/>
  <c r="V22" i="2"/>
  <c r="V40" i="2"/>
  <c r="Y43" i="2"/>
  <c r="V76" i="2"/>
  <c r="V96" i="2"/>
  <c r="V124" i="2"/>
  <c r="V128" i="2"/>
  <c r="V307" i="2"/>
  <c r="Y315" i="2"/>
  <c r="Y346" i="2"/>
  <c r="Y158" i="2"/>
  <c r="Y8" i="2"/>
  <c r="V11" i="2"/>
  <c r="Y16" i="2"/>
  <c r="V19" i="2"/>
  <c r="V29" i="2"/>
  <c r="Y34" i="2"/>
  <c r="V49" i="2"/>
  <c r="Y57" i="2"/>
  <c r="V61" i="2"/>
  <c r="Y66" i="2"/>
  <c r="Y87" i="2"/>
  <c r="Y187" i="2"/>
  <c r="V191" i="2"/>
  <c r="Y194" i="2"/>
  <c r="V265" i="2"/>
  <c r="V269" i="2"/>
  <c r="Y288" i="2"/>
  <c r="V312" i="2"/>
  <c r="V315" i="2"/>
  <c r="V319" i="2"/>
  <c r="Y344" i="2"/>
  <c r="Y5" i="2"/>
  <c r="Y26" i="2"/>
  <c r="V8" i="2"/>
  <c r="Y46" i="2"/>
  <c r="Y49" i="2"/>
  <c r="V52" i="2"/>
  <c r="V57" i="2"/>
  <c r="Y61" i="2"/>
  <c r="V66" i="2"/>
  <c r="Y242" i="2"/>
  <c r="V87" i="2"/>
  <c r="Y96" i="2"/>
  <c r="V105" i="2"/>
  <c r="V143" i="2"/>
  <c r="V147" i="2"/>
  <c r="V199" i="2"/>
  <c r="Y211" i="2"/>
  <c r="Y258" i="2"/>
  <c r="Y333" i="2"/>
  <c r="V344" i="2"/>
  <c r="Y219" i="2"/>
  <c r="Y273" i="2"/>
  <c r="Y312" i="2"/>
  <c r="V346" i="2"/>
  <c r="Y37" i="2"/>
  <c r="Y19" i="2"/>
  <c r="Y78" i="2"/>
  <c r="Y128" i="2"/>
  <c r="Y143" i="2"/>
  <c r="Y147" i="2"/>
  <c r="Y168" i="2"/>
  <c r="Y173" i="2"/>
  <c r="Y183" i="2"/>
  <c r="Y214" i="2"/>
  <c r="Y229" i="2"/>
  <c r="Y238" i="2"/>
  <c r="Y293" i="2"/>
  <c r="Y300" i="2"/>
  <c r="Y325" i="2"/>
</calcChain>
</file>

<file path=xl/sharedStrings.xml><?xml version="1.0" encoding="utf-8"?>
<sst xmlns="http://schemas.openxmlformats.org/spreadsheetml/2006/main" count="1900" uniqueCount="510">
  <si>
    <t>班级名称</t>
  </si>
  <si>
    <t>班主任</t>
  </si>
  <si>
    <t>学生数</t>
  </si>
  <si>
    <t>课程ID</t>
  </si>
  <si>
    <t>课程名称</t>
  </si>
  <si>
    <t>类别</t>
  </si>
  <si>
    <t>学分</t>
  </si>
  <si>
    <t>周课时</t>
  </si>
  <si>
    <t>任课教师</t>
  </si>
  <si>
    <t>学前教育学</t>
  </si>
  <si>
    <t>必修</t>
  </si>
  <si>
    <t>蔡静</t>
  </si>
  <si>
    <t>徐丽丽</t>
  </si>
  <si>
    <t>酒店英语2（外贸单证替）</t>
  </si>
  <si>
    <t>选修</t>
  </si>
  <si>
    <t>蔡丽娇</t>
  </si>
  <si>
    <t>实用英语(上)</t>
  </si>
  <si>
    <t>郭茜</t>
  </si>
  <si>
    <t>18机电1（直升）</t>
  </si>
  <si>
    <t>朱阳</t>
  </si>
  <si>
    <t>18机电2（非直升）</t>
  </si>
  <si>
    <t>王绍旺</t>
  </si>
  <si>
    <t>18计算机网络技术</t>
  </si>
  <si>
    <t>陈黎静</t>
  </si>
  <si>
    <t>实用英语(下)</t>
  </si>
  <si>
    <t>学前游戏理论与指导</t>
  </si>
  <si>
    <t>李巧玲</t>
  </si>
  <si>
    <t>33</t>
  </si>
  <si>
    <t>60272</t>
  </si>
  <si>
    <t>罗怡</t>
  </si>
  <si>
    <t>增设</t>
  </si>
  <si>
    <t>孙英</t>
  </si>
  <si>
    <t>体育(2)</t>
  </si>
  <si>
    <t>大学语文</t>
  </si>
  <si>
    <t>陈佳慧</t>
  </si>
  <si>
    <t>学前儿童语言教育</t>
  </si>
  <si>
    <t>18营销与策划</t>
  </si>
  <si>
    <t>杨雪</t>
  </si>
  <si>
    <t>实用写作（大学语文替代）</t>
  </si>
  <si>
    <t>朱倩</t>
  </si>
  <si>
    <t>*网络营销</t>
  </si>
  <si>
    <t>陈建林</t>
  </si>
  <si>
    <t>陈攀</t>
  </si>
  <si>
    <t>资源与运营管理</t>
  </si>
  <si>
    <t>营销师证书（改为人力资源管理师考证讲座）</t>
  </si>
  <si>
    <t>黄杰</t>
  </si>
  <si>
    <t>人力资源管理师（考证讲座）</t>
  </si>
  <si>
    <t>人力资源管理</t>
  </si>
  <si>
    <t>经济数学基础</t>
  </si>
  <si>
    <t>18会计3</t>
  </si>
  <si>
    <t>高等数学基础</t>
  </si>
  <si>
    <t>跨境电商</t>
  </si>
  <si>
    <t>*电子商务基础</t>
  </si>
  <si>
    <t>学前儿童艺术教育（美术）</t>
  </si>
  <si>
    <t>陈玲</t>
  </si>
  <si>
    <t>经济学基础</t>
  </si>
  <si>
    <t>60285</t>
  </si>
  <si>
    <t>*小企业会计综合实训</t>
  </si>
  <si>
    <t>手工会计综合实训</t>
  </si>
  <si>
    <t>18会计1</t>
  </si>
  <si>
    <t>出纳实务</t>
  </si>
  <si>
    <t>18会计2</t>
  </si>
  <si>
    <t>*出纳实务</t>
  </si>
  <si>
    <t>陈秀蓉</t>
  </si>
  <si>
    <t>毛泽东思想和中国特色社会主义理论体系概论(1)</t>
  </si>
  <si>
    <t>陈云林</t>
  </si>
  <si>
    <t>网页设计与制作</t>
  </si>
  <si>
    <t>陈志卫</t>
  </si>
  <si>
    <t>建筑工程计量与计价</t>
  </si>
  <si>
    <t>计算机绘图实训</t>
  </si>
  <si>
    <t>程赟林</t>
  </si>
  <si>
    <t>专业证书课程</t>
  </si>
  <si>
    <t>土木工程CAD</t>
  </si>
  <si>
    <t>商务英语写作（证书考级替）</t>
  </si>
  <si>
    <t>戴锦君</t>
  </si>
  <si>
    <t>翻译教程</t>
  </si>
  <si>
    <t>实用英语（下）（英语口语替）</t>
  </si>
  <si>
    <t>18学前教育3</t>
  </si>
  <si>
    <t>18学前教育5</t>
  </si>
  <si>
    <t>葛昌跃</t>
  </si>
  <si>
    <t>建筑力学</t>
  </si>
  <si>
    <t>舞蹈</t>
  </si>
  <si>
    <t>形体舞蹈（1）</t>
  </si>
  <si>
    <t>18学前教育6</t>
  </si>
  <si>
    <t>形体舞蹈(2)</t>
  </si>
  <si>
    <t>现代教育技术</t>
  </si>
  <si>
    <t>大学信息技术应用基础</t>
  </si>
  <si>
    <t>图像处理软件</t>
  </si>
  <si>
    <t>保教知识与能力</t>
  </si>
  <si>
    <t>韩丹丹</t>
  </si>
  <si>
    <t>学前儿童发展心理学</t>
  </si>
  <si>
    <t>18广告设计与制作</t>
  </si>
  <si>
    <t>王省逸</t>
  </si>
  <si>
    <t>液压与气压传动</t>
  </si>
  <si>
    <t>黄爽</t>
  </si>
  <si>
    <t>钳工实训</t>
  </si>
  <si>
    <t>*机械制图及计算机绘图</t>
  </si>
  <si>
    <t>广告摄影</t>
  </si>
  <si>
    <t>18视觉传播设计与制作</t>
  </si>
  <si>
    <t>孙诚巍</t>
  </si>
  <si>
    <t>摄影基础</t>
  </si>
  <si>
    <t>思想道德修养与法律基础(1)</t>
  </si>
  <si>
    <t>思想道德修养与法律基础</t>
  </si>
  <si>
    <t>建筑施工技术</t>
  </si>
  <si>
    <t>体育（2）</t>
  </si>
  <si>
    <t>*大学信息技术应用基础</t>
  </si>
  <si>
    <t>数控机床及编程</t>
  </si>
  <si>
    <t>金伟丰</t>
  </si>
  <si>
    <t>学前儿童艺术教育（音乐）</t>
  </si>
  <si>
    <t>金俞辰</t>
  </si>
  <si>
    <t>市场营销</t>
  </si>
  <si>
    <t>推销策略与艺术</t>
  </si>
  <si>
    <t>幼儿园环境创设</t>
  </si>
  <si>
    <t>数控加工实训（2）</t>
  </si>
  <si>
    <t>李军虎</t>
  </si>
  <si>
    <t>单片机原理与应用</t>
  </si>
  <si>
    <t>网络多媒体素材加工</t>
  </si>
  <si>
    <t>Flash动画设计</t>
  </si>
  <si>
    <t>梁琼</t>
  </si>
  <si>
    <t>林雪雯</t>
  </si>
  <si>
    <t>电工电子技术</t>
  </si>
  <si>
    <t>刘东红</t>
  </si>
  <si>
    <t>职业证书课程（1）</t>
  </si>
  <si>
    <t>学前教育政策与法规</t>
  </si>
  <si>
    <t>刘巧红</t>
  </si>
  <si>
    <t>国际贸易实务</t>
  </si>
  <si>
    <t>贸易实务</t>
  </si>
  <si>
    <t>罗普建</t>
  </si>
  <si>
    <t>*管理会计</t>
  </si>
  <si>
    <t>初级会计实务(一)</t>
  </si>
  <si>
    <t>电算化会计</t>
  </si>
  <si>
    <t>马丽敏</t>
  </si>
  <si>
    <t>大众传播学（风景写生）</t>
  </si>
  <si>
    <t>企业纳税实务</t>
  </si>
  <si>
    <t>中级财务会计(一)</t>
  </si>
  <si>
    <t>机械制造学（2）</t>
  </si>
  <si>
    <t>邱卫明</t>
  </si>
  <si>
    <t>*机械制造基础</t>
  </si>
  <si>
    <t>任典兵</t>
  </si>
  <si>
    <t>大学生心理健康教育</t>
  </si>
  <si>
    <t>沈阳</t>
  </si>
  <si>
    <t>图形创意</t>
  </si>
  <si>
    <t>书籍装帧设计</t>
  </si>
  <si>
    <t>*招贴设计</t>
  </si>
  <si>
    <t>计算机辅助设计(1)</t>
  </si>
  <si>
    <t>商务谈判实务</t>
  </si>
  <si>
    <t>金融学概论</t>
  </si>
  <si>
    <t>财政学</t>
  </si>
  <si>
    <t>王国权</t>
  </si>
  <si>
    <t>构成</t>
  </si>
  <si>
    <t>60107</t>
  </si>
  <si>
    <t>60130</t>
  </si>
  <si>
    <t>商务谈判实务（民法与生活替）</t>
  </si>
  <si>
    <t>经济法概论</t>
  </si>
  <si>
    <t>钢琴3</t>
  </si>
  <si>
    <t>王伟</t>
  </si>
  <si>
    <t>钢琴</t>
  </si>
  <si>
    <t>钢琴(2)</t>
  </si>
  <si>
    <t>中国美术史</t>
  </si>
  <si>
    <t>王文彬</t>
  </si>
  <si>
    <t>学前儿童健康教育</t>
  </si>
  <si>
    <t>建筑材料</t>
  </si>
  <si>
    <t>王新甫</t>
  </si>
  <si>
    <t>客户关系管理</t>
  </si>
  <si>
    <t>市场营销学</t>
  </si>
  <si>
    <t>企业文化</t>
  </si>
  <si>
    <t>*成本会计</t>
  </si>
  <si>
    <t>财务管理</t>
  </si>
  <si>
    <t>魏湖波</t>
  </si>
  <si>
    <t>职业生涯规划</t>
  </si>
  <si>
    <t>实用写作</t>
  </si>
  <si>
    <t>许都都</t>
  </si>
  <si>
    <t>60128</t>
  </si>
  <si>
    <t>外贸英语函电（文档管理替）</t>
  </si>
  <si>
    <t>电商运营</t>
  </si>
  <si>
    <t>消费心理学</t>
  </si>
  <si>
    <t>消费行为学</t>
  </si>
  <si>
    <t>*市场营销学</t>
  </si>
  <si>
    <t>工程招投标概论</t>
  </si>
  <si>
    <t>叶妙灵</t>
  </si>
  <si>
    <t>建筑工程项目管理</t>
  </si>
  <si>
    <t>单位工程施工组织设计</t>
  </si>
  <si>
    <t>建筑构造</t>
  </si>
  <si>
    <t>建筑构造实训</t>
  </si>
  <si>
    <t>计算机网络</t>
  </si>
  <si>
    <t>张乐</t>
  </si>
  <si>
    <t>60095</t>
  </si>
  <si>
    <t>*企业纳税实务</t>
  </si>
  <si>
    <t>优秀广告作品评析（网店美工替）</t>
  </si>
  <si>
    <t>学前教育专业经典导读</t>
  </si>
  <si>
    <t>周启宇</t>
  </si>
  <si>
    <t>幼儿教师教学技能训练（学前教育专业经典导读替代）</t>
  </si>
  <si>
    <t>幼儿教师教学技能训练</t>
  </si>
  <si>
    <t>声乐</t>
  </si>
  <si>
    <t>周薇娜</t>
  </si>
  <si>
    <t>体育(4)（声乐替代）</t>
  </si>
  <si>
    <t>商务礼仪</t>
  </si>
  <si>
    <t>社交礼仪</t>
  </si>
  <si>
    <t>机械设计基础</t>
  </si>
  <si>
    <t>车工实训</t>
  </si>
  <si>
    <t>祝永健</t>
  </si>
  <si>
    <t>左慧</t>
  </si>
  <si>
    <t>系数</t>
    <phoneticPr fontId="2" type="noConversion"/>
  </si>
  <si>
    <t>酬金（元/节）</t>
    <phoneticPr fontId="2" type="noConversion"/>
  </si>
  <si>
    <t>上课时间</t>
    <phoneticPr fontId="2" type="noConversion"/>
  </si>
  <si>
    <t>17周</t>
    <phoneticPr fontId="2" type="noConversion"/>
  </si>
  <si>
    <t>16周</t>
    <phoneticPr fontId="2" type="noConversion"/>
  </si>
  <si>
    <t>9-15周（4月22-6月9日）总课时</t>
    <phoneticPr fontId="2" type="noConversion"/>
  </si>
  <si>
    <t>15周</t>
    <phoneticPr fontId="2" type="noConversion"/>
  </si>
  <si>
    <t>14周</t>
    <phoneticPr fontId="2" type="noConversion"/>
  </si>
  <si>
    <t xml:space="preserve">9-13周（4月22-5月26日）总课时 </t>
    <phoneticPr fontId="2" type="noConversion"/>
  </si>
  <si>
    <t>9-17周（4月22-6月21日）总课时</t>
    <phoneticPr fontId="2" type="noConversion"/>
  </si>
  <si>
    <t>1-8周（2月25号-4月19号）总课时 未乘系数</t>
    <phoneticPr fontId="2" type="noConversion"/>
  </si>
  <si>
    <t>1-8周金额</t>
    <phoneticPr fontId="2" type="noConversion"/>
  </si>
  <si>
    <t>合计（未乘以系数）</t>
    <phoneticPr fontId="2" type="noConversion"/>
  </si>
  <si>
    <t>合计（乘以系数）</t>
    <phoneticPr fontId="2" type="noConversion"/>
  </si>
  <si>
    <t>最终总课时数</t>
    <phoneticPr fontId="2" type="noConversion"/>
  </si>
  <si>
    <t>18学前教育1</t>
    <phoneticPr fontId="2" type="noConversion"/>
  </si>
  <si>
    <t>陈佳慧</t>
    <phoneticPr fontId="2" type="noConversion"/>
  </si>
  <si>
    <t>周四12</t>
    <phoneticPr fontId="2" type="noConversion"/>
  </si>
  <si>
    <t>18学前教育2、</t>
    <phoneticPr fontId="2" type="noConversion"/>
  </si>
  <si>
    <t>许都都</t>
    <phoneticPr fontId="2" type="noConversion"/>
  </si>
  <si>
    <t>周四56</t>
    <phoneticPr fontId="2" type="noConversion"/>
  </si>
  <si>
    <t>18学前教育6</t>
    <phoneticPr fontId="2" type="noConversion"/>
  </si>
  <si>
    <t>魏萍</t>
    <phoneticPr fontId="2" type="noConversion"/>
  </si>
  <si>
    <t>周一56</t>
    <phoneticPr fontId="2" type="noConversion"/>
  </si>
  <si>
    <t>17商英</t>
    <phoneticPr fontId="2" type="noConversion"/>
  </si>
  <si>
    <t>周一123</t>
    <phoneticPr fontId="2" type="noConversion"/>
  </si>
  <si>
    <t>18电商1</t>
    <phoneticPr fontId="2" type="noConversion"/>
  </si>
  <si>
    <t>陈丽萍</t>
    <phoneticPr fontId="2" type="noConversion"/>
  </si>
  <si>
    <t>蔡丽娇</t>
    <phoneticPr fontId="2" type="noConversion"/>
  </si>
  <si>
    <t>周二56</t>
    <phoneticPr fontId="2" type="noConversion"/>
  </si>
  <si>
    <t>18电子商务本科3)</t>
    <phoneticPr fontId="2" type="noConversion"/>
  </si>
  <si>
    <t>周四34</t>
    <phoneticPr fontId="2" type="noConversion"/>
  </si>
  <si>
    <t>周五34</t>
    <phoneticPr fontId="2" type="noConversion"/>
  </si>
  <si>
    <t>43</t>
    <phoneticPr fontId="2" type="noConversion"/>
  </si>
  <si>
    <t>周二12</t>
    <phoneticPr fontId="2" type="noConversion"/>
  </si>
  <si>
    <t>17学前2</t>
    <phoneticPr fontId="2" type="noConversion"/>
  </si>
  <si>
    <t>李霞</t>
    <phoneticPr fontId="2" type="noConversion"/>
  </si>
  <si>
    <t>蔡丽玛</t>
    <phoneticPr fontId="2" type="noConversion"/>
  </si>
  <si>
    <t>17计算机</t>
    <phoneticPr fontId="2" type="noConversion"/>
  </si>
  <si>
    <t>C语言程序设计</t>
    <phoneticPr fontId="10" type="noConversion"/>
  </si>
  <si>
    <t>选修</t>
    <phoneticPr fontId="10" type="noConversion"/>
  </si>
  <si>
    <t>蔡晓辉</t>
    <phoneticPr fontId="2" type="noConversion"/>
  </si>
  <si>
    <t>周二12周四12</t>
    <phoneticPr fontId="2" type="noConversion"/>
  </si>
  <si>
    <t>17会计3</t>
    <phoneticPr fontId="2" type="noConversion"/>
  </si>
  <si>
    <t>体育（4）</t>
    <phoneticPr fontId="2" type="noConversion"/>
  </si>
  <si>
    <t>陈红华</t>
    <phoneticPr fontId="2" type="noConversion"/>
  </si>
  <si>
    <t>17学前(2+2)</t>
    <phoneticPr fontId="2" type="noConversion"/>
  </si>
  <si>
    <t>魏萍</t>
    <phoneticPr fontId="2" type="noConversion"/>
  </si>
  <si>
    <t>18会计3</t>
    <phoneticPr fontId="2" type="noConversion"/>
  </si>
  <si>
    <t>周二34</t>
    <phoneticPr fontId="2" type="noConversion"/>
  </si>
  <si>
    <t>周三12</t>
    <phoneticPr fontId="2" type="noConversion"/>
  </si>
  <si>
    <t>17学前1</t>
    <phoneticPr fontId="2" type="noConversion"/>
  </si>
  <si>
    <t>周薇娜</t>
    <phoneticPr fontId="2" type="noConversion"/>
  </si>
  <si>
    <t>17学前3</t>
    <phoneticPr fontId="2" type="noConversion"/>
  </si>
  <si>
    <t>潘国正</t>
    <phoneticPr fontId="2" type="noConversion"/>
  </si>
  <si>
    <t>17学前4</t>
    <phoneticPr fontId="2" type="noConversion"/>
  </si>
  <si>
    <t>李晓玲</t>
    <phoneticPr fontId="2" type="noConversion"/>
  </si>
  <si>
    <t>周三56</t>
    <phoneticPr fontId="2" type="noConversion"/>
  </si>
  <si>
    <t>周一12</t>
    <phoneticPr fontId="2" type="noConversion"/>
  </si>
  <si>
    <t>17电商(2+2)</t>
    <phoneticPr fontId="2" type="noConversion"/>
  </si>
  <si>
    <t>17电商1</t>
    <phoneticPr fontId="2" type="noConversion"/>
  </si>
  <si>
    <t>陈攀</t>
    <phoneticPr fontId="2" type="noConversion"/>
  </si>
  <si>
    <t>周一567</t>
    <phoneticPr fontId="2" type="noConversion"/>
  </si>
  <si>
    <t>17电商2</t>
    <phoneticPr fontId="2" type="noConversion"/>
  </si>
  <si>
    <t>王珊珊</t>
    <phoneticPr fontId="2" type="noConversion"/>
  </si>
  <si>
    <t>周三567</t>
    <phoneticPr fontId="2" type="noConversion"/>
  </si>
  <si>
    <t>17工商</t>
    <phoneticPr fontId="2" type="noConversion"/>
  </si>
  <si>
    <t>周五123</t>
    <phoneticPr fontId="2" type="noConversion"/>
  </si>
  <si>
    <t>17营销</t>
    <phoneticPr fontId="2" type="noConversion"/>
  </si>
  <si>
    <t>网络营销</t>
    <phoneticPr fontId="2" type="noConversion"/>
  </si>
  <si>
    <t>周四567</t>
    <phoneticPr fontId="2" type="noConversion"/>
  </si>
  <si>
    <t>周四123</t>
    <phoneticPr fontId="2" type="noConversion"/>
  </si>
  <si>
    <t>陈黎静</t>
    <phoneticPr fontId="2" type="noConversion"/>
  </si>
  <si>
    <t>周一56周五34</t>
    <phoneticPr fontId="2" type="noConversion"/>
  </si>
  <si>
    <t>周二34周五12</t>
    <phoneticPr fontId="2" type="noConversion"/>
  </si>
  <si>
    <t>周三34周四34</t>
    <phoneticPr fontId="2" type="noConversion"/>
  </si>
  <si>
    <t>周一34周二34</t>
    <phoneticPr fontId="2" type="noConversion"/>
  </si>
  <si>
    <t>周一12周四56</t>
    <phoneticPr fontId="2" type="noConversion"/>
  </si>
  <si>
    <t>18学前教育6</t>
    <phoneticPr fontId="2" type="noConversion"/>
  </si>
  <si>
    <t>周五12</t>
    <phoneticPr fontId="2" type="noConversion"/>
  </si>
  <si>
    <t>18电商1、2、3</t>
    <phoneticPr fontId="2" type="noConversion"/>
  </si>
  <si>
    <t>陈敏菊</t>
    <phoneticPr fontId="2" type="noConversion"/>
  </si>
  <si>
    <t>电子商务基础</t>
    <phoneticPr fontId="10" type="noConversion"/>
  </si>
  <si>
    <t>经济数学基础</t>
    <phoneticPr fontId="2" type="noConversion"/>
  </si>
  <si>
    <t>18电商2</t>
    <phoneticPr fontId="2" type="noConversion"/>
  </si>
  <si>
    <t>朱倩</t>
    <phoneticPr fontId="2" type="noConversion"/>
  </si>
  <si>
    <t>周二56周四34</t>
    <phoneticPr fontId="2" type="noConversion"/>
  </si>
  <si>
    <t>17会计1</t>
    <phoneticPr fontId="2" type="noConversion"/>
  </si>
  <si>
    <t>张伟萍</t>
    <phoneticPr fontId="2" type="noConversion"/>
  </si>
  <si>
    <t>陈巧慧</t>
    <phoneticPr fontId="2" type="noConversion"/>
  </si>
  <si>
    <t>实训</t>
    <phoneticPr fontId="2" type="noConversion"/>
  </si>
  <si>
    <t>17会计2</t>
    <phoneticPr fontId="2" type="noConversion"/>
  </si>
  <si>
    <t>葛永健</t>
    <phoneticPr fontId="2" type="noConversion"/>
  </si>
  <si>
    <t>陈珊</t>
    <phoneticPr fontId="2" type="noConversion"/>
  </si>
  <si>
    <t>王珍珍</t>
    <phoneticPr fontId="2" type="noConversion"/>
  </si>
  <si>
    <t>出纳实务</t>
    <phoneticPr fontId="2" type="noConversion"/>
  </si>
  <si>
    <t>周一56</t>
    <phoneticPr fontId="2" type="noConversion"/>
  </si>
  <si>
    <t>商务英语阅读</t>
    <phoneticPr fontId="2" type="noConversion"/>
  </si>
  <si>
    <t>初级会计实务(一)</t>
    <phoneticPr fontId="2" type="noConversion"/>
  </si>
  <si>
    <t>陈叶珍</t>
    <phoneticPr fontId="2" type="noConversion"/>
  </si>
  <si>
    <t>周一12周三12</t>
    <phoneticPr fontId="2" type="noConversion"/>
  </si>
  <si>
    <t>18会计2、18学前3、18学前2、18学前6、18广告</t>
    <phoneticPr fontId="2" type="noConversion"/>
  </si>
  <si>
    <t>陈宜根</t>
    <phoneticPr fontId="2" type="noConversion"/>
  </si>
  <si>
    <t>10(1-5周）</t>
    <phoneticPr fontId="2" type="noConversion"/>
  </si>
  <si>
    <t>18会计3、18视传</t>
    <phoneticPr fontId="2" type="noConversion"/>
  </si>
  <si>
    <t>18学前1、4、5、18会计1</t>
    <phoneticPr fontId="2" type="noConversion"/>
  </si>
  <si>
    <t>周一34</t>
    <phoneticPr fontId="2" type="noConversion"/>
  </si>
  <si>
    <t>陈云林</t>
    <phoneticPr fontId="2" type="noConversion"/>
  </si>
  <si>
    <t>18建筑工程2</t>
    <phoneticPr fontId="2" type="noConversion"/>
  </si>
  <si>
    <t>徐磊恒</t>
    <phoneticPr fontId="2" type="noConversion"/>
  </si>
  <si>
    <t>周四12周五34</t>
    <phoneticPr fontId="2" type="noConversion"/>
  </si>
  <si>
    <t>17建筑</t>
    <phoneticPr fontId="2" type="noConversion"/>
  </si>
  <si>
    <t>程赟林</t>
    <phoneticPr fontId="2" type="noConversion"/>
  </si>
  <si>
    <t>18建筑工程1</t>
    <phoneticPr fontId="2" type="noConversion"/>
  </si>
  <si>
    <t>18建筑工程1、2</t>
    <phoneticPr fontId="2" type="noConversion"/>
  </si>
  <si>
    <t>周一34周五12</t>
    <phoneticPr fontId="2" type="noConversion"/>
  </si>
  <si>
    <t>戴锦君</t>
    <phoneticPr fontId="2" type="noConversion"/>
  </si>
  <si>
    <t>顾君贝</t>
    <phoneticPr fontId="2" type="noConversion"/>
  </si>
  <si>
    <t>18学前教育4</t>
    <phoneticPr fontId="2" type="noConversion"/>
  </si>
  <si>
    <t>统计方法与应用</t>
    <phoneticPr fontId="2" type="noConversion"/>
  </si>
  <si>
    <t>戴敏辉</t>
    <phoneticPr fontId="2" type="noConversion"/>
  </si>
  <si>
    <t>17广告</t>
    <phoneticPr fontId="2" type="noConversion"/>
  </si>
  <si>
    <t>陈姝姝</t>
    <phoneticPr fontId="2" type="noConversion"/>
  </si>
  <si>
    <t>*VI设计与制作</t>
    <phoneticPr fontId="2" type="noConversion"/>
  </si>
  <si>
    <t>范婷婷</t>
    <phoneticPr fontId="2" type="noConversion"/>
  </si>
  <si>
    <t>周一56周四56</t>
    <phoneticPr fontId="2" type="noConversion"/>
  </si>
  <si>
    <t>*成本会计</t>
    <phoneticPr fontId="2" type="noConversion"/>
  </si>
  <si>
    <t>方美君</t>
    <phoneticPr fontId="2" type="noConversion"/>
  </si>
  <si>
    <t>周一12（单周上课）周四123</t>
    <phoneticPr fontId="2" type="noConversion"/>
  </si>
  <si>
    <t>建筑力学</t>
    <phoneticPr fontId="2" type="noConversion"/>
  </si>
  <si>
    <t>周三12周四34</t>
    <phoneticPr fontId="2" type="noConversion"/>
  </si>
  <si>
    <t>周二56周四12</t>
    <phoneticPr fontId="2" type="noConversion"/>
  </si>
  <si>
    <t>市场调查与预测</t>
    <phoneticPr fontId="2" type="noConversion"/>
  </si>
  <si>
    <t>关慧芳</t>
    <phoneticPr fontId="2" type="noConversion"/>
  </si>
  <si>
    <t>周三34</t>
    <phoneticPr fontId="2" type="noConversion"/>
  </si>
  <si>
    <t>郭金莹</t>
    <phoneticPr fontId="2" type="noConversion"/>
  </si>
  <si>
    <t>17级遗留生</t>
    <phoneticPr fontId="2" type="noConversion"/>
  </si>
  <si>
    <t>计算机一级考证辅导</t>
    <phoneticPr fontId="2" type="noConversion"/>
  </si>
  <si>
    <t>周三34周五34</t>
    <phoneticPr fontId="2" type="noConversion"/>
  </si>
  <si>
    <t>18会计1</t>
    <phoneticPr fontId="2" type="noConversion"/>
  </si>
  <si>
    <t>18建筑1</t>
    <phoneticPr fontId="2" type="noConversion"/>
  </si>
  <si>
    <t>实用文体写作</t>
    <phoneticPr fontId="2" type="noConversion"/>
  </si>
  <si>
    <t>胡冰冰</t>
    <phoneticPr fontId="2" type="noConversion"/>
  </si>
  <si>
    <t>黄杰</t>
    <phoneticPr fontId="2" type="noConversion"/>
  </si>
  <si>
    <t>周三34周五12</t>
    <phoneticPr fontId="2" type="noConversion"/>
  </si>
  <si>
    <t>18学前教育3</t>
    <phoneticPr fontId="2" type="noConversion"/>
  </si>
  <si>
    <t>周一56周二12</t>
    <phoneticPr fontId="2" type="noConversion"/>
  </si>
  <si>
    <t>17机电1</t>
    <phoneticPr fontId="2" type="noConversion"/>
  </si>
  <si>
    <t>黄爽</t>
    <phoneticPr fontId="2" type="noConversion"/>
  </si>
  <si>
    <t>周二34周四12</t>
    <phoneticPr fontId="2" type="noConversion"/>
  </si>
  <si>
    <t>17机电2</t>
    <phoneticPr fontId="2" type="noConversion"/>
  </si>
  <si>
    <t>李军虎</t>
    <phoneticPr fontId="2" type="noConversion"/>
  </si>
  <si>
    <t>周二12周四34</t>
    <phoneticPr fontId="2" type="noConversion"/>
  </si>
  <si>
    <t>江浴</t>
    <phoneticPr fontId="2" type="noConversion"/>
  </si>
  <si>
    <t>18电商2、18计算机、18建筑1</t>
    <phoneticPr fontId="2" type="noConversion"/>
  </si>
  <si>
    <t>讲师团</t>
    <phoneticPr fontId="2" type="noConversion"/>
  </si>
  <si>
    <t>18电商3、18机电1、18营销</t>
    <phoneticPr fontId="2" type="noConversion"/>
  </si>
  <si>
    <t>18机电2、18建筑2、18电商1</t>
    <phoneticPr fontId="2" type="noConversion"/>
  </si>
  <si>
    <t>蒋海华</t>
    <phoneticPr fontId="2" type="noConversion"/>
  </si>
  <si>
    <t>周三1234</t>
    <phoneticPr fontId="2" type="noConversion"/>
  </si>
  <si>
    <t>蒋小勇</t>
    <phoneticPr fontId="2" type="noConversion"/>
  </si>
  <si>
    <t>金东福</t>
    <phoneticPr fontId="2" type="noConversion"/>
  </si>
  <si>
    <t>周一12周三34</t>
    <phoneticPr fontId="2" type="noConversion"/>
  </si>
  <si>
    <t>周二12周三12</t>
    <phoneticPr fontId="2" type="noConversion"/>
  </si>
  <si>
    <t>周二567</t>
    <phoneticPr fontId="2" type="noConversion"/>
  </si>
  <si>
    <t>学前儿童艺术教育（音乐）</t>
    <phoneticPr fontId="2" type="noConversion"/>
  </si>
  <si>
    <t>体育(2)</t>
    <phoneticPr fontId="2" type="noConversion"/>
  </si>
  <si>
    <t>李伯宏</t>
    <phoneticPr fontId="2" type="noConversion"/>
  </si>
  <si>
    <t>学前游戏理论与指导</t>
    <phoneticPr fontId="2" type="noConversion"/>
  </si>
  <si>
    <t>李芬芬</t>
    <phoneticPr fontId="2" type="noConversion"/>
  </si>
  <si>
    <t>18营销与策划</t>
    <phoneticPr fontId="2" type="noConversion"/>
  </si>
  <si>
    <t>李峰</t>
    <phoneticPr fontId="2" type="noConversion"/>
  </si>
  <si>
    <t>共12</t>
    <phoneticPr fontId="2" type="noConversion"/>
  </si>
  <si>
    <t xml:space="preserve"> </t>
    <phoneticPr fontId="2" type="noConversion"/>
  </si>
  <si>
    <t>17会计1、2</t>
    <phoneticPr fontId="2" type="noConversion"/>
  </si>
  <si>
    <t>李国平</t>
    <phoneticPr fontId="2" type="noConversion"/>
  </si>
  <si>
    <t>广告文案</t>
    <phoneticPr fontId="2" type="noConversion"/>
  </si>
  <si>
    <t>李皎</t>
    <phoneticPr fontId="2" type="noConversion"/>
  </si>
  <si>
    <t>职业证书课程(2)（广告文案代替）</t>
    <phoneticPr fontId="2" type="noConversion"/>
  </si>
  <si>
    <t>3周</t>
    <phoneticPr fontId="2" type="noConversion"/>
  </si>
  <si>
    <t>第789周实训</t>
    <phoneticPr fontId="2" type="noConversion"/>
  </si>
  <si>
    <t>周二56周五12</t>
    <phoneticPr fontId="2" type="noConversion"/>
  </si>
  <si>
    <t>第10-12周实训</t>
    <phoneticPr fontId="2" type="noConversion"/>
  </si>
  <si>
    <t>周一56周三12</t>
    <phoneticPr fontId="2" type="noConversion"/>
  </si>
  <si>
    <t>李巧玲</t>
    <phoneticPr fontId="2" type="noConversion"/>
  </si>
  <si>
    <t>周四12周五12</t>
    <phoneticPr fontId="2" type="noConversion"/>
  </si>
  <si>
    <t>周二34周三34</t>
    <phoneticPr fontId="2" type="noConversion"/>
  </si>
  <si>
    <t>周二12周五34</t>
    <phoneticPr fontId="2" type="noConversion"/>
  </si>
  <si>
    <t>18机电1 18机电2</t>
    <phoneticPr fontId="2" type="noConversion"/>
  </si>
  <si>
    <t>92</t>
    <phoneticPr fontId="2" type="noConversion"/>
  </si>
  <si>
    <t>电工电子技术</t>
    <phoneticPr fontId="2" type="noConversion"/>
  </si>
  <si>
    <t>周三123</t>
    <phoneticPr fontId="2" type="noConversion"/>
  </si>
  <si>
    <t>职业证书课程（1）</t>
    <phoneticPr fontId="2" type="noConversion"/>
  </si>
  <si>
    <t>周三56（双周上课）</t>
    <phoneticPr fontId="2" type="noConversion"/>
  </si>
  <si>
    <t>周四34（双周上课）</t>
    <phoneticPr fontId="2" type="noConversion"/>
  </si>
  <si>
    <t>周一56（双周上课）</t>
    <phoneticPr fontId="2" type="noConversion"/>
  </si>
  <si>
    <t>周四12（双周上课）</t>
    <phoneticPr fontId="2" type="noConversion"/>
  </si>
  <si>
    <t>18级</t>
    <phoneticPr fontId="2" type="noConversion"/>
  </si>
  <si>
    <t>思想道德修养与法律基础</t>
    <phoneticPr fontId="2" type="noConversion"/>
  </si>
  <si>
    <t>国际贸易实务</t>
    <phoneticPr fontId="2" type="noConversion"/>
  </si>
  <si>
    <t>刘芹</t>
    <phoneticPr fontId="2" type="noConversion"/>
  </si>
  <si>
    <t>罗怡</t>
    <phoneticPr fontId="2" type="noConversion"/>
  </si>
  <si>
    <t>周五12、周五34（双周上课）</t>
    <phoneticPr fontId="2" type="noConversion"/>
  </si>
  <si>
    <t>周四4、周五34（单周上课）</t>
    <phoneticPr fontId="2" type="noConversion"/>
  </si>
  <si>
    <t>周三567、周四56</t>
    <phoneticPr fontId="2" type="noConversion"/>
  </si>
  <si>
    <t>骆志林</t>
    <phoneticPr fontId="2" type="noConversion"/>
  </si>
  <si>
    <t>周四1234</t>
    <phoneticPr fontId="2" type="noConversion"/>
  </si>
  <si>
    <t>周二1234</t>
    <phoneticPr fontId="2" type="noConversion"/>
  </si>
  <si>
    <t>学前教育学</t>
    <phoneticPr fontId="2" type="noConversion"/>
  </si>
  <si>
    <t>潘柯霖</t>
    <phoneticPr fontId="2" type="noConversion"/>
  </si>
  <si>
    <t>邱建江</t>
    <phoneticPr fontId="2" type="noConversion"/>
  </si>
  <si>
    <t>周一1234</t>
    <phoneticPr fontId="2" type="noConversion"/>
  </si>
  <si>
    <t>周五1234</t>
    <phoneticPr fontId="2" type="noConversion"/>
  </si>
  <si>
    <t>18会计2</t>
    <phoneticPr fontId="2" type="noConversion"/>
  </si>
  <si>
    <t>企业信息管理</t>
    <phoneticPr fontId="2" type="noConversion"/>
  </si>
  <si>
    <t>沈安广</t>
    <phoneticPr fontId="2" type="noConversion"/>
  </si>
  <si>
    <t>18计算机网络技术</t>
    <phoneticPr fontId="2" type="noConversion"/>
  </si>
  <si>
    <t>沈高强</t>
    <phoneticPr fontId="2" type="noConversion"/>
  </si>
  <si>
    <t>18学前教育2</t>
    <phoneticPr fontId="2" type="noConversion"/>
  </si>
  <si>
    <t>周二34周四34</t>
    <phoneticPr fontId="2" type="noConversion"/>
  </si>
  <si>
    <t>18电商1、2、18营销、17工商</t>
    <phoneticPr fontId="2" type="noConversion"/>
  </si>
  <si>
    <t>沈旭峰</t>
    <phoneticPr fontId="2" type="noConversion"/>
  </si>
  <si>
    <t>周四567双周上课</t>
    <phoneticPr fontId="2" type="noConversion"/>
  </si>
  <si>
    <t>苏肖霄</t>
    <phoneticPr fontId="2" type="noConversion"/>
  </si>
  <si>
    <t>图案基础</t>
    <phoneticPr fontId="2" type="noConversion"/>
  </si>
  <si>
    <t>孙诚巍</t>
    <phoneticPr fontId="2" type="noConversion"/>
  </si>
  <si>
    <t>孙英</t>
    <phoneticPr fontId="2" type="noConversion"/>
  </si>
  <si>
    <t>企业文化（公共关系学替代）</t>
    <phoneticPr fontId="2" type="noConversion"/>
  </si>
  <si>
    <t>陶贤彪</t>
    <phoneticPr fontId="2" type="noConversion"/>
  </si>
  <si>
    <t>涂葆春</t>
    <phoneticPr fontId="2" type="noConversion"/>
  </si>
  <si>
    <t>王金飞</t>
    <phoneticPr fontId="2" type="noConversion"/>
  </si>
  <si>
    <t>信息安全技术</t>
    <phoneticPr fontId="10" type="noConversion"/>
  </si>
  <si>
    <t>必修</t>
    <phoneticPr fontId="10" type="noConversion"/>
  </si>
  <si>
    <t>王敏亚</t>
    <phoneticPr fontId="2" type="noConversion"/>
  </si>
  <si>
    <t>JAVA语言程序设计</t>
    <phoneticPr fontId="10" type="noConversion"/>
  </si>
  <si>
    <t>王赛娇</t>
    <phoneticPr fontId="2" type="noConversion"/>
  </si>
  <si>
    <t>周一567周二567</t>
    <phoneticPr fontId="2" type="noConversion"/>
  </si>
  <si>
    <t>周二12周三34</t>
    <phoneticPr fontId="2" type="noConversion"/>
  </si>
  <si>
    <t>电子商务基础</t>
    <phoneticPr fontId="2" type="noConversion"/>
  </si>
  <si>
    <t>王省逸</t>
    <phoneticPr fontId="2" type="noConversion"/>
  </si>
  <si>
    <t>周一12周四12</t>
    <phoneticPr fontId="2" type="noConversion"/>
  </si>
  <si>
    <t>质量管理</t>
    <phoneticPr fontId="2" type="noConversion"/>
  </si>
  <si>
    <t>王斯萌</t>
    <phoneticPr fontId="2" type="noConversion"/>
  </si>
  <si>
    <t>王新山</t>
    <phoneticPr fontId="2" type="noConversion"/>
  </si>
  <si>
    <t>王振</t>
    <phoneticPr fontId="2" type="noConversion"/>
  </si>
  <si>
    <t>17级</t>
    <phoneticPr fontId="2" type="noConversion"/>
  </si>
  <si>
    <t>考证辅导</t>
    <phoneticPr fontId="2" type="noConversion"/>
  </si>
  <si>
    <t>增设</t>
    <phoneticPr fontId="2" type="noConversion"/>
  </si>
  <si>
    <t>翁华君</t>
    <phoneticPr fontId="2" type="noConversion"/>
  </si>
  <si>
    <t>6（6-8周）</t>
    <phoneticPr fontId="2" type="noConversion"/>
  </si>
  <si>
    <t>17电商1、2</t>
    <phoneticPr fontId="2" type="noConversion"/>
  </si>
  <si>
    <t>徐锦堂</t>
    <phoneticPr fontId="2" type="noConversion"/>
  </si>
  <si>
    <t>周二56双周上课</t>
    <phoneticPr fontId="2" type="noConversion"/>
  </si>
  <si>
    <t>17会计2、3</t>
    <phoneticPr fontId="2" type="noConversion"/>
  </si>
  <si>
    <t>周二34单周上课</t>
    <phoneticPr fontId="2" type="noConversion"/>
  </si>
  <si>
    <t>17机电1、2</t>
    <phoneticPr fontId="2" type="noConversion"/>
  </si>
  <si>
    <t>周三56双周上课</t>
    <phoneticPr fontId="2" type="noConversion"/>
  </si>
  <si>
    <t>17计算机、17会计1</t>
    <phoneticPr fontId="2" type="noConversion"/>
  </si>
  <si>
    <t>89</t>
    <phoneticPr fontId="2" type="noConversion"/>
  </si>
  <si>
    <t>1.3</t>
    <phoneticPr fontId="2" type="noConversion"/>
  </si>
  <si>
    <t>职业生涯规划</t>
    <phoneticPr fontId="10" type="noConversion"/>
  </si>
  <si>
    <t>周三12单周上课</t>
    <phoneticPr fontId="2" type="noConversion"/>
  </si>
  <si>
    <t>周三12周五12</t>
    <phoneticPr fontId="2" type="noConversion"/>
  </si>
  <si>
    <t>周二56周五34</t>
    <phoneticPr fontId="2" type="noConversion"/>
  </si>
  <si>
    <t>徐丽丽</t>
    <phoneticPr fontId="2" type="noConversion"/>
  </si>
  <si>
    <t>徐仁</t>
    <phoneticPr fontId="2" type="noConversion"/>
  </si>
  <si>
    <t>18学前教育5</t>
    <phoneticPr fontId="2" type="noConversion"/>
  </si>
  <si>
    <t>无线网络技术与管理（文书档案管理替代）</t>
    <phoneticPr fontId="10" type="noConversion"/>
  </si>
  <si>
    <t>许文霞</t>
    <phoneticPr fontId="2" type="noConversion"/>
  </si>
  <si>
    <t>杨晨</t>
    <phoneticPr fontId="2" type="noConversion"/>
  </si>
  <si>
    <t>杨雪</t>
    <phoneticPr fontId="2" type="noConversion"/>
  </si>
  <si>
    <t>讲座</t>
    <phoneticPr fontId="2" type="noConversion"/>
  </si>
  <si>
    <t>周二34周三56</t>
    <phoneticPr fontId="2" type="noConversion"/>
  </si>
  <si>
    <t>毛笔书法</t>
    <phoneticPr fontId="10" type="noConversion"/>
  </si>
  <si>
    <t>姚艳</t>
    <phoneticPr fontId="2" type="noConversion"/>
  </si>
  <si>
    <t>周一34（周五34单周上）</t>
    <phoneticPr fontId="2" type="noConversion"/>
  </si>
  <si>
    <t>周一12周五12</t>
    <phoneticPr fontId="2" type="noConversion"/>
  </si>
  <si>
    <t>未开课</t>
    <phoneticPr fontId="2" type="noConversion"/>
  </si>
  <si>
    <t>周一56周四12</t>
    <phoneticPr fontId="2" type="noConversion"/>
  </si>
  <si>
    <t>计算机等级考三级（网络）</t>
    <phoneticPr fontId="2" type="noConversion"/>
  </si>
  <si>
    <t>俞建华</t>
    <phoneticPr fontId="2" type="noConversion"/>
  </si>
  <si>
    <t>共20节</t>
    <phoneticPr fontId="2" type="noConversion"/>
  </si>
  <si>
    <t>周三34周四56</t>
    <phoneticPr fontId="2" type="noConversion"/>
  </si>
  <si>
    <t>张海红</t>
    <phoneticPr fontId="2" type="noConversion"/>
  </si>
  <si>
    <t>周一34周五34</t>
    <phoneticPr fontId="2" type="noConversion"/>
  </si>
  <si>
    <t>学前儿童健康教育</t>
    <phoneticPr fontId="2" type="noConversion"/>
  </si>
  <si>
    <t>网络操作系统</t>
    <phoneticPr fontId="10" type="noConversion"/>
  </si>
  <si>
    <t>章铮</t>
    <phoneticPr fontId="2" type="noConversion"/>
  </si>
  <si>
    <t>共12节</t>
    <phoneticPr fontId="2" type="noConversion"/>
  </si>
  <si>
    <t>周二56周四56</t>
    <phoneticPr fontId="2" type="noConversion"/>
  </si>
  <si>
    <t>郑冬菊</t>
    <phoneticPr fontId="2" type="noConversion"/>
  </si>
  <si>
    <t>周五12（周五34双周上）</t>
    <phoneticPr fontId="2" type="noConversion"/>
  </si>
  <si>
    <t>计算机操作工（高级）</t>
    <phoneticPr fontId="2" type="noConversion"/>
  </si>
  <si>
    <t>郑荣胜</t>
    <phoneticPr fontId="2" type="noConversion"/>
  </si>
  <si>
    <t>18建筑2</t>
    <phoneticPr fontId="2" type="noConversion"/>
  </si>
  <si>
    <t>共16节</t>
    <phoneticPr fontId="2" type="noConversion"/>
  </si>
  <si>
    <t>周坤</t>
    <phoneticPr fontId="2" type="noConversion"/>
  </si>
  <si>
    <t>周三12周五34</t>
    <phoneticPr fontId="2" type="noConversion"/>
  </si>
  <si>
    <t>朱淑颖</t>
    <phoneticPr fontId="2" type="noConversion"/>
  </si>
  <si>
    <t>朱雪芳</t>
    <phoneticPr fontId="2" type="noConversion"/>
  </si>
  <si>
    <t>周二34 周四56</t>
    <phoneticPr fontId="2" type="noConversion"/>
  </si>
  <si>
    <t>周一56周二12周四34</t>
    <phoneticPr fontId="2" type="noConversion"/>
  </si>
  <si>
    <t>周四12周二34周三34</t>
    <phoneticPr fontId="2" type="noConversion"/>
  </si>
  <si>
    <t>*机械制造基础</t>
    <phoneticPr fontId="2" type="noConversion"/>
  </si>
  <si>
    <t>周一12周二12</t>
    <phoneticPr fontId="2" type="noConversion"/>
  </si>
  <si>
    <t>19春高职任课教师课时汇总</t>
    <phoneticPr fontId="2" type="noConversion"/>
  </si>
  <si>
    <t>会计考证辅导</t>
    <phoneticPr fontId="2" type="noConversion"/>
  </si>
  <si>
    <t>会计考证辅导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</si>
</sst>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b/>
      <sz val="14"/>
      <name val="仿宋"/>
      <family val="3"/>
      <charset val="134"/>
    </font>
    <font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sz val="14"/>
      <name val="仿宋"/>
      <family val="3"/>
      <charset val="134"/>
    </font>
    <font>
      <sz val="18"/>
      <name val="仿宋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2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24">
    <xf numFmtId="0" fontId="0" fillId="0" borderId="0"/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4" fillId="4" borderId="0">
      <alignment horizontal="left" vertical="top"/>
    </xf>
    <xf numFmtId="0" fontId="16" fillId="4" borderId="0">
      <alignment horizontal="center" vertical="center"/>
    </xf>
    <xf numFmtId="0" fontId="16" fillId="4" borderId="0">
      <alignment horizontal="left" vertical="top"/>
    </xf>
    <xf numFmtId="0" fontId="17" fillId="4" borderId="0">
      <alignment horizontal="center" vertical="center"/>
    </xf>
    <xf numFmtId="0" fontId="18" fillId="4" borderId="0">
      <alignment horizontal="center"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1" fillId="6" borderId="15" applyNumberFormat="0" applyFont="0" applyAlignment="0" applyProtection="0">
      <alignment vertical="center"/>
    </xf>
  </cellStyleXfs>
  <cellXfs count="17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7" fillId="2" borderId="4" xfId="5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4" xfId="13" applyFont="1" applyFill="1" applyBorder="1" applyAlignment="1">
      <alignment horizontal="center" vertical="center" wrapText="1"/>
    </xf>
    <xf numFmtId="0" fontId="7" fillId="2" borderId="4" xfId="12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2" borderId="5" xfId="5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4" xfId="13" applyFont="1" applyFill="1" applyBorder="1" applyAlignment="1">
      <alignment horizontal="center" vertical="center" wrapText="1"/>
    </xf>
    <xf numFmtId="0" fontId="8" fillId="2" borderId="4" xfId="12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left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7" fillId="2" borderId="18" xfId="4" applyFont="1" applyFill="1" applyBorder="1" applyAlignment="1">
      <alignment horizontal="center" vertical="center" wrapText="1"/>
    </xf>
    <xf numFmtId="0" fontId="7" fillId="2" borderId="18" xfId="5" applyFont="1" applyFill="1" applyBorder="1" applyAlignment="1">
      <alignment horizontal="center" vertical="center" wrapText="1"/>
    </xf>
    <xf numFmtId="0" fontId="8" fillId="2" borderId="18" xfId="4" applyFont="1" applyFill="1" applyBorder="1" applyAlignment="1">
      <alignment horizontal="center" vertical="center" wrapText="1"/>
    </xf>
    <xf numFmtId="0" fontId="5" fillId="2" borderId="18" xfId="6" applyFont="1" applyFill="1" applyBorder="1" applyAlignment="1">
      <alignment horizontal="left" vertical="center" wrapText="1"/>
    </xf>
    <xf numFmtId="0" fontId="5" fillId="2" borderId="18" xfId="6" applyFont="1" applyFill="1" applyBorder="1" applyAlignment="1">
      <alignment horizontal="center" vertical="center" wrapText="1"/>
    </xf>
    <xf numFmtId="0" fontId="5" fillId="2" borderId="17" xfId="6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5" fillId="2" borderId="18" xfId="9" applyFont="1" applyFill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/>
    </xf>
    <xf numFmtId="0" fontId="8" fillId="2" borderId="18" xfId="9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7" fillId="2" borderId="18" xfId="10" applyFont="1" applyFill="1" applyBorder="1" applyAlignment="1">
      <alignment horizontal="center" vertical="center" wrapText="1"/>
    </xf>
    <xf numFmtId="0" fontId="8" fillId="2" borderId="18" xfId="10" applyFont="1" applyFill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 wrapText="1"/>
    </xf>
    <xf numFmtId="0" fontId="7" fillId="2" borderId="18" xfId="11" applyFont="1" applyFill="1" applyBorder="1" applyAlignment="1">
      <alignment horizontal="center" vertical="center" wrapText="1"/>
    </xf>
    <xf numFmtId="0" fontId="8" fillId="2" borderId="18" xfId="11" applyFont="1" applyFill="1" applyBorder="1" applyAlignment="1">
      <alignment horizontal="center" vertical="center" wrapText="1"/>
    </xf>
    <xf numFmtId="49" fontId="5" fillId="2" borderId="18" xfId="12" applyNumberFormat="1" applyFont="1" applyFill="1" applyBorder="1" applyAlignment="1">
      <alignment horizontal="left" vertical="center" wrapText="1"/>
    </xf>
    <xf numFmtId="0" fontId="7" fillId="2" borderId="18" xfId="7" applyFont="1" applyFill="1" applyBorder="1" applyAlignment="1">
      <alignment horizontal="center" vertical="center" wrapText="1"/>
    </xf>
    <xf numFmtId="0" fontId="8" fillId="2" borderId="18" xfId="7" applyFont="1" applyFill="1" applyBorder="1" applyAlignment="1">
      <alignment horizontal="center" vertical="center" wrapText="1"/>
    </xf>
    <xf numFmtId="0" fontId="5" fillId="2" borderId="18" xfId="5" applyFont="1" applyFill="1" applyBorder="1" applyAlignment="1">
      <alignment horizontal="center" vertical="center" wrapText="1"/>
    </xf>
    <xf numFmtId="0" fontId="7" fillId="2" borderId="18" xfId="13" applyFont="1" applyFill="1" applyBorder="1" applyAlignment="1">
      <alignment horizontal="center" vertical="center" wrapText="1"/>
    </xf>
    <xf numFmtId="0" fontId="7" fillId="2" borderId="18" xfId="12" applyFont="1" applyFill="1" applyBorder="1" applyAlignment="1">
      <alignment horizontal="center" vertical="center" wrapText="1"/>
    </xf>
    <xf numFmtId="0" fontId="8" fillId="2" borderId="18" xfId="12" applyFont="1" applyFill="1" applyBorder="1" applyAlignment="1">
      <alignment horizontal="center" vertical="center" wrapText="1"/>
    </xf>
    <xf numFmtId="0" fontId="7" fillId="2" borderId="18" xfId="6" applyFont="1" applyFill="1" applyBorder="1" applyAlignment="1">
      <alignment horizontal="center" vertical="center" wrapText="1"/>
    </xf>
    <xf numFmtId="0" fontId="8" fillId="2" borderId="18" xfId="6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textRotation="255" wrapText="1"/>
    </xf>
    <xf numFmtId="0" fontId="7" fillId="2" borderId="17" xfId="0" applyFont="1" applyFill="1" applyBorder="1" applyAlignment="1">
      <alignment horizontal="center"/>
    </xf>
    <xf numFmtId="0" fontId="5" fillId="2" borderId="18" xfId="10" applyFont="1" applyFill="1" applyBorder="1" applyAlignment="1">
      <alignment horizontal="center" vertical="center" wrapText="1"/>
    </xf>
    <xf numFmtId="0" fontId="5" fillId="2" borderId="18" xfId="7" applyFont="1" applyFill="1" applyBorder="1" applyAlignment="1">
      <alignment horizontal="center" vertical="center" wrapText="1"/>
    </xf>
    <xf numFmtId="0" fontId="8" fillId="3" borderId="18" xfId="4" applyFont="1" applyFill="1" applyBorder="1" applyAlignment="1">
      <alignment horizontal="center" vertical="center" wrapText="1"/>
    </xf>
    <xf numFmtId="0" fontId="12" fillId="2" borderId="18" xfId="3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2" borderId="18" xfId="12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0" fontId="8" fillId="2" borderId="18" xfId="13" applyFont="1" applyFill="1" applyBorder="1" applyAlignment="1">
      <alignment horizontal="center" vertical="center" wrapText="1"/>
    </xf>
    <xf numFmtId="0" fontId="7" fillId="2" borderId="18" xfId="8" applyFont="1" applyFill="1" applyBorder="1" applyAlignment="1">
      <alignment horizontal="center" vertical="center" wrapText="1"/>
    </xf>
    <xf numFmtId="0" fontId="8" fillId="2" borderId="18" xfId="8" applyFont="1" applyFill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 wrapText="1"/>
    </xf>
    <xf numFmtId="0" fontId="8" fillId="2" borderId="18" xfId="9" applyFont="1" applyFill="1" applyBorder="1" applyAlignment="1">
      <alignment horizontal="center" vertical="center" wrapText="1"/>
    </xf>
    <xf numFmtId="0" fontId="5" fillId="2" borderId="18" xfId="13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2" xfId="13" applyFont="1" applyFill="1" applyBorder="1" applyAlignment="1">
      <alignment horizontal="center" vertical="center" wrapText="1"/>
    </xf>
    <xf numFmtId="0" fontId="8" fillId="2" borderId="3" xfId="13" applyFont="1" applyFill="1" applyBorder="1" applyAlignment="1">
      <alignment horizontal="center" vertical="center" wrapText="1"/>
    </xf>
    <xf numFmtId="0" fontId="8" fillId="2" borderId="4" xfId="13" applyFont="1" applyFill="1" applyBorder="1" applyAlignment="1">
      <alignment horizontal="center" vertical="center" wrapText="1"/>
    </xf>
    <xf numFmtId="0" fontId="8" fillId="2" borderId="2" xfId="12" applyFont="1" applyFill="1" applyBorder="1" applyAlignment="1">
      <alignment horizontal="center" vertical="center" wrapText="1"/>
    </xf>
    <xf numFmtId="0" fontId="8" fillId="2" borderId="3" xfId="12" applyFont="1" applyFill="1" applyBorder="1" applyAlignment="1">
      <alignment horizontal="center" vertical="center" wrapText="1"/>
    </xf>
    <xf numFmtId="0" fontId="8" fillId="2" borderId="4" xfId="1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 wrapText="1"/>
    </xf>
    <xf numFmtId="0" fontId="5" fillId="2" borderId="3" xfId="12" applyFont="1" applyFill="1" applyBorder="1" applyAlignment="1">
      <alignment horizontal="center" vertical="center" wrapText="1"/>
    </xf>
    <xf numFmtId="0" fontId="5" fillId="2" borderId="4" xfId="12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5" fillId="2" borderId="4" xfId="10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5" fillId="2" borderId="3" xfId="9" applyFont="1" applyFill="1" applyBorder="1" applyAlignment="1">
      <alignment horizontal="center" vertical="center" wrapText="1"/>
    </xf>
    <xf numFmtId="0" fontId="5" fillId="2" borderId="4" xfId="9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 wrapText="1"/>
    </xf>
    <xf numFmtId="0" fontId="8" fillId="2" borderId="4" xfId="9" applyFont="1" applyFill="1" applyBorder="1" applyAlignment="1">
      <alignment horizontal="center" vertical="center" wrapText="1"/>
    </xf>
    <xf numFmtId="0" fontId="5" fillId="2" borderId="2" xfId="13" applyFont="1" applyFill="1" applyBorder="1" applyAlignment="1">
      <alignment horizontal="center" vertical="center" wrapText="1"/>
    </xf>
    <xf numFmtId="0" fontId="5" fillId="2" borderId="3" xfId="13" applyFont="1" applyFill="1" applyBorder="1" applyAlignment="1">
      <alignment horizontal="center" vertical="center" wrapText="1"/>
    </xf>
    <xf numFmtId="0" fontId="5" fillId="2" borderId="4" xfId="13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5" fillId="2" borderId="4" xfId="14" applyFont="1" applyFill="1" applyBorder="1" applyAlignment="1">
      <alignment horizontal="center" vertical="center" wrapText="1"/>
    </xf>
  </cellXfs>
  <cellStyles count="1324">
    <cellStyle name="20% - 强调文字颜色 1 2" xfId="15"/>
    <cellStyle name="20% - 强调文字颜色 1 2 2" xfId="16"/>
    <cellStyle name="20% - 强调文字颜色 1 2 3" xfId="17"/>
    <cellStyle name="20% - 强调文字颜色 1 2 4" xfId="18"/>
    <cellStyle name="20% - 强调文字颜色 1 2 5" xfId="19"/>
    <cellStyle name="20% - 强调文字颜色 1 2 6" xfId="20"/>
    <cellStyle name="20% - 强调文字颜色 1 2 7" xfId="21"/>
    <cellStyle name="20% - 强调文字颜色 1 3" xfId="22"/>
    <cellStyle name="20% - 强调文字颜色 1 3 2" xfId="23"/>
    <cellStyle name="20% - 强调文字颜色 1 3 3" xfId="24"/>
    <cellStyle name="20% - 强调文字颜色 1 3 4" xfId="25"/>
    <cellStyle name="20% - 强调文字颜色 1 3 5" xfId="26"/>
    <cellStyle name="20% - 强调文字颜色 1 3 6" xfId="27"/>
    <cellStyle name="20% - 强调文字颜色 1 3 7" xfId="28"/>
    <cellStyle name="20% - 强调文字颜色 1 4" xfId="29"/>
    <cellStyle name="20% - 强调文字颜色 1 4 2" xfId="30"/>
    <cellStyle name="20% - 强调文字颜色 1 4 3" xfId="31"/>
    <cellStyle name="20% - 强调文字颜色 1 4 4" xfId="32"/>
    <cellStyle name="20% - 强调文字颜色 1 4 5" xfId="33"/>
    <cellStyle name="20% - 强调文字颜色 1 4 6" xfId="34"/>
    <cellStyle name="20% - 强调文字颜色 1 4 7" xfId="35"/>
    <cellStyle name="20% - 强调文字颜色 1 5" xfId="36"/>
    <cellStyle name="20% - 强调文字颜色 1 5 2" xfId="37"/>
    <cellStyle name="20% - 强调文字颜色 1 5 3" xfId="38"/>
    <cellStyle name="20% - 强调文字颜色 1 5 4" xfId="39"/>
    <cellStyle name="20% - 强调文字颜色 1 5 5" xfId="40"/>
    <cellStyle name="20% - 强调文字颜色 1 5 6" xfId="41"/>
    <cellStyle name="20% - 强调文字颜色 1 5 7" xfId="42"/>
    <cellStyle name="20% - 强调文字颜色 2 2" xfId="43"/>
    <cellStyle name="20% - 强调文字颜色 2 2 2" xfId="44"/>
    <cellStyle name="20% - 强调文字颜色 2 2 3" xfId="45"/>
    <cellStyle name="20% - 强调文字颜色 2 2 4" xfId="46"/>
    <cellStyle name="20% - 强调文字颜色 2 2 5" xfId="47"/>
    <cellStyle name="20% - 强调文字颜色 2 2 6" xfId="48"/>
    <cellStyle name="20% - 强调文字颜色 2 2 7" xfId="49"/>
    <cellStyle name="20% - 强调文字颜色 2 3" xfId="50"/>
    <cellStyle name="20% - 强调文字颜色 2 3 2" xfId="51"/>
    <cellStyle name="20% - 强调文字颜色 2 3 3" xfId="52"/>
    <cellStyle name="20% - 强调文字颜色 2 3 4" xfId="53"/>
    <cellStyle name="20% - 强调文字颜色 2 3 5" xfId="54"/>
    <cellStyle name="20% - 强调文字颜色 2 3 6" xfId="55"/>
    <cellStyle name="20% - 强调文字颜色 2 3 7" xfId="56"/>
    <cellStyle name="20% - 强调文字颜色 2 4" xfId="57"/>
    <cellStyle name="20% - 强调文字颜色 2 4 2" xfId="58"/>
    <cellStyle name="20% - 强调文字颜色 2 4 3" xfId="59"/>
    <cellStyle name="20% - 强调文字颜色 2 4 4" xfId="60"/>
    <cellStyle name="20% - 强调文字颜色 2 4 5" xfId="61"/>
    <cellStyle name="20% - 强调文字颜色 2 4 6" xfId="62"/>
    <cellStyle name="20% - 强调文字颜色 2 4 7" xfId="63"/>
    <cellStyle name="20% - 强调文字颜色 2 5" xfId="64"/>
    <cellStyle name="20% - 强调文字颜色 2 5 2" xfId="65"/>
    <cellStyle name="20% - 强调文字颜色 2 5 3" xfId="66"/>
    <cellStyle name="20% - 强调文字颜色 2 5 4" xfId="67"/>
    <cellStyle name="20% - 强调文字颜色 2 5 5" xfId="68"/>
    <cellStyle name="20% - 强调文字颜色 2 5 6" xfId="69"/>
    <cellStyle name="20% - 强调文字颜色 2 5 7" xfId="70"/>
    <cellStyle name="20% - 强调文字颜色 3 2" xfId="71"/>
    <cellStyle name="20% - 强调文字颜色 3 2 2" xfId="72"/>
    <cellStyle name="20% - 强调文字颜色 3 2 3" xfId="73"/>
    <cellStyle name="20% - 强调文字颜色 3 2 4" xfId="74"/>
    <cellStyle name="20% - 强调文字颜色 3 2 5" xfId="75"/>
    <cellStyle name="20% - 强调文字颜色 3 2 6" xfId="76"/>
    <cellStyle name="20% - 强调文字颜色 3 2 7" xfId="77"/>
    <cellStyle name="20% - 强调文字颜色 3 3" xfId="78"/>
    <cellStyle name="20% - 强调文字颜色 3 3 2" xfId="79"/>
    <cellStyle name="20% - 强调文字颜色 3 3 3" xfId="80"/>
    <cellStyle name="20% - 强调文字颜色 3 3 4" xfId="81"/>
    <cellStyle name="20% - 强调文字颜色 3 3 5" xfId="82"/>
    <cellStyle name="20% - 强调文字颜色 3 3 6" xfId="83"/>
    <cellStyle name="20% - 强调文字颜色 3 3 7" xfId="84"/>
    <cellStyle name="20% - 强调文字颜色 3 4" xfId="85"/>
    <cellStyle name="20% - 强调文字颜色 3 4 2" xfId="86"/>
    <cellStyle name="20% - 强调文字颜色 3 4 3" xfId="87"/>
    <cellStyle name="20% - 强调文字颜色 3 4 4" xfId="88"/>
    <cellStyle name="20% - 强调文字颜色 3 4 5" xfId="89"/>
    <cellStyle name="20% - 强调文字颜色 3 4 6" xfId="90"/>
    <cellStyle name="20% - 强调文字颜色 3 4 7" xfId="91"/>
    <cellStyle name="20% - 强调文字颜色 3 5" xfId="92"/>
    <cellStyle name="20% - 强调文字颜色 3 5 2" xfId="93"/>
    <cellStyle name="20% - 强调文字颜色 3 5 3" xfId="94"/>
    <cellStyle name="20% - 强调文字颜色 3 5 4" xfId="95"/>
    <cellStyle name="20% - 强调文字颜色 3 5 5" xfId="96"/>
    <cellStyle name="20% - 强调文字颜色 3 5 6" xfId="97"/>
    <cellStyle name="20% - 强调文字颜色 3 5 7" xfId="98"/>
    <cellStyle name="20% - 强调文字颜色 4 2" xfId="99"/>
    <cellStyle name="20% - 强调文字颜色 4 2 2" xfId="100"/>
    <cellStyle name="20% - 强调文字颜色 4 2 3" xfId="101"/>
    <cellStyle name="20% - 强调文字颜色 4 2 4" xfId="102"/>
    <cellStyle name="20% - 强调文字颜色 4 2 5" xfId="103"/>
    <cellStyle name="20% - 强调文字颜色 4 2 6" xfId="104"/>
    <cellStyle name="20% - 强调文字颜色 4 2 7" xfId="105"/>
    <cellStyle name="20% - 强调文字颜色 4 3" xfId="106"/>
    <cellStyle name="20% - 强调文字颜色 4 3 2" xfId="107"/>
    <cellStyle name="20% - 强调文字颜色 4 3 3" xfId="108"/>
    <cellStyle name="20% - 强调文字颜色 4 3 4" xfId="109"/>
    <cellStyle name="20% - 强调文字颜色 4 3 5" xfId="110"/>
    <cellStyle name="20% - 强调文字颜色 4 3 6" xfId="111"/>
    <cellStyle name="20% - 强调文字颜色 4 3 7" xfId="112"/>
    <cellStyle name="20% - 强调文字颜色 4 4" xfId="113"/>
    <cellStyle name="20% - 强调文字颜色 4 4 2" xfId="114"/>
    <cellStyle name="20% - 强调文字颜色 4 4 3" xfId="115"/>
    <cellStyle name="20% - 强调文字颜色 4 4 4" xfId="116"/>
    <cellStyle name="20% - 强调文字颜色 4 4 5" xfId="117"/>
    <cellStyle name="20% - 强调文字颜色 4 4 6" xfId="118"/>
    <cellStyle name="20% - 强调文字颜色 4 4 7" xfId="119"/>
    <cellStyle name="20% - 强调文字颜色 4 5" xfId="120"/>
    <cellStyle name="20% - 强调文字颜色 4 5 2" xfId="121"/>
    <cellStyle name="20% - 强调文字颜色 4 5 3" xfId="122"/>
    <cellStyle name="20% - 强调文字颜色 4 5 4" xfId="123"/>
    <cellStyle name="20% - 强调文字颜色 4 5 5" xfId="124"/>
    <cellStyle name="20% - 强调文字颜色 4 5 6" xfId="125"/>
    <cellStyle name="20% - 强调文字颜色 4 5 7" xfId="126"/>
    <cellStyle name="20% - 强调文字颜色 5 2" xfId="127"/>
    <cellStyle name="20% - 强调文字颜色 5 2 2" xfId="128"/>
    <cellStyle name="20% - 强调文字颜色 5 2 3" xfId="129"/>
    <cellStyle name="20% - 强调文字颜色 5 2 4" xfId="130"/>
    <cellStyle name="20% - 强调文字颜色 5 2 5" xfId="131"/>
    <cellStyle name="20% - 强调文字颜色 5 2 6" xfId="132"/>
    <cellStyle name="20% - 强调文字颜色 5 2 7" xfId="133"/>
    <cellStyle name="20% - 强调文字颜色 5 3" xfId="134"/>
    <cellStyle name="20% - 强调文字颜色 5 3 2" xfId="135"/>
    <cellStyle name="20% - 强调文字颜色 5 3 3" xfId="136"/>
    <cellStyle name="20% - 强调文字颜色 5 3 4" xfId="137"/>
    <cellStyle name="20% - 强调文字颜色 5 3 5" xfId="138"/>
    <cellStyle name="20% - 强调文字颜色 5 3 6" xfId="139"/>
    <cellStyle name="20% - 强调文字颜色 5 3 7" xfId="140"/>
    <cellStyle name="20% - 强调文字颜色 5 4" xfId="141"/>
    <cellStyle name="20% - 强调文字颜色 5 4 2" xfId="142"/>
    <cellStyle name="20% - 强调文字颜色 5 4 3" xfId="143"/>
    <cellStyle name="20% - 强调文字颜色 5 4 4" xfId="144"/>
    <cellStyle name="20% - 强调文字颜色 5 4 5" xfId="145"/>
    <cellStyle name="20% - 强调文字颜色 5 4 6" xfId="146"/>
    <cellStyle name="20% - 强调文字颜色 5 4 7" xfId="147"/>
    <cellStyle name="20% - 强调文字颜色 5 5" xfId="148"/>
    <cellStyle name="20% - 强调文字颜色 5 5 2" xfId="149"/>
    <cellStyle name="20% - 强调文字颜色 5 5 3" xfId="150"/>
    <cellStyle name="20% - 强调文字颜色 5 5 4" xfId="151"/>
    <cellStyle name="20% - 强调文字颜色 5 5 5" xfId="152"/>
    <cellStyle name="20% - 强调文字颜色 5 5 6" xfId="153"/>
    <cellStyle name="20% - 强调文字颜色 5 5 7" xfId="154"/>
    <cellStyle name="20% - 强调文字颜色 6 2" xfId="155"/>
    <cellStyle name="20% - 强调文字颜色 6 2 2" xfId="156"/>
    <cellStyle name="20% - 强调文字颜色 6 2 3" xfId="157"/>
    <cellStyle name="20% - 强调文字颜色 6 2 4" xfId="158"/>
    <cellStyle name="20% - 强调文字颜色 6 2 5" xfId="159"/>
    <cellStyle name="20% - 强调文字颜色 6 2 6" xfId="160"/>
    <cellStyle name="20% - 强调文字颜色 6 2 7" xfId="161"/>
    <cellStyle name="20% - 强调文字颜色 6 3" xfId="162"/>
    <cellStyle name="20% - 强调文字颜色 6 3 2" xfId="163"/>
    <cellStyle name="20% - 强调文字颜色 6 3 3" xfId="164"/>
    <cellStyle name="20% - 强调文字颜色 6 3 4" xfId="165"/>
    <cellStyle name="20% - 强调文字颜色 6 3 5" xfId="166"/>
    <cellStyle name="20% - 强调文字颜色 6 3 6" xfId="167"/>
    <cellStyle name="20% - 强调文字颜色 6 3 7" xfId="168"/>
    <cellStyle name="20% - 强调文字颜色 6 4" xfId="169"/>
    <cellStyle name="20% - 强调文字颜色 6 4 2" xfId="170"/>
    <cellStyle name="20% - 强调文字颜色 6 4 3" xfId="171"/>
    <cellStyle name="20% - 强调文字颜色 6 4 4" xfId="172"/>
    <cellStyle name="20% - 强调文字颜色 6 4 5" xfId="173"/>
    <cellStyle name="20% - 强调文字颜色 6 4 6" xfId="174"/>
    <cellStyle name="20% - 强调文字颜色 6 4 7" xfId="175"/>
    <cellStyle name="20% - 强调文字颜色 6 5" xfId="176"/>
    <cellStyle name="20% - 强调文字颜色 6 5 2" xfId="177"/>
    <cellStyle name="20% - 强调文字颜色 6 5 3" xfId="178"/>
    <cellStyle name="20% - 强调文字颜色 6 5 4" xfId="179"/>
    <cellStyle name="20% - 强调文字颜色 6 5 5" xfId="180"/>
    <cellStyle name="20% - 强调文字颜色 6 5 6" xfId="181"/>
    <cellStyle name="20% - 强调文字颜色 6 5 7" xfId="182"/>
    <cellStyle name="40% - 强调文字颜色 1 2" xfId="183"/>
    <cellStyle name="40% - 强调文字颜色 1 2 2" xfId="184"/>
    <cellStyle name="40% - 强调文字颜色 1 2 3" xfId="185"/>
    <cellStyle name="40% - 强调文字颜色 1 2 4" xfId="186"/>
    <cellStyle name="40% - 强调文字颜色 1 2 5" xfId="187"/>
    <cellStyle name="40% - 强调文字颜色 1 2 6" xfId="188"/>
    <cellStyle name="40% - 强调文字颜色 1 2 7" xfId="189"/>
    <cellStyle name="40% - 强调文字颜色 1 3" xfId="190"/>
    <cellStyle name="40% - 强调文字颜色 1 3 2" xfId="191"/>
    <cellStyle name="40% - 强调文字颜色 1 3 3" xfId="192"/>
    <cellStyle name="40% - 强调文字颜色 1 3 4" xfId="193"/>
    <cellStyle name="40% - 强调文字颜色 1 3 5" xfId="194"/>
    <cellStyle name="40% - 强调文字颜色 1 3 6" xfId="195"/>
    <cellStyle name="40% - 强调文字颜色 1 3 7" xfId="196"/>
    <cellStyle name="40% - 强调文字颜色 1 4" xfId="197"/>
    <cellStyle name="40% - 强调文字颜色 1 4 2" xfId="198"/>
    <cellStyle name="40% - 强调文字颜色 1 4 3" xfId="199"/>
    <cellStyle name="40% - 强调文字颜色 1 4 4" xfId="200"/>
    <cellStyle name="40% - 强调文字颜色 1 4 5" xfId="201"/>
    <cellStyle name="40% - 强调文字颜色 1 4 6" xfId="202"/>
    <cellStyle name="40% - 强调文字颜色 1 4 7" xfId="203"/>
    <cellStyle name="40% - 强调文字颜色 1 5" xfId="204"/>
    <cellStyle name="40% - 强调文字颜色 1 5 2" xfId="205"/>
    <cellStyle name="40% - 强调文字颜色 1 5 3" xfId="206"/>
    <cellStyle name="40% - 强调文字颜色 1 5 4" xfId="207"/>
    <cellStyle name="40% - 强调文字颜色 1 5 5" xfId="208"/>
    <cellStyle name="40% - 强调文字颜色 1 5 6" xfId="209"/>
    <cellStyle name="40% - 强调文字颜色 1 5 7" xfId="210"/>
    <cellStyle name="40% - 强调文字颜色 2 2" xfId="211"/>
    <cellStyle name="40% - 强调文字颜色 2 2 2" xfId="212"/>
    <cellStyle name="40% - 强调文字颜色 2 2 3" xfId="213"/>
    <cellStyle name="40% - 强调文字颜色 2 2 4" xfId="214"/>
    <cellStyle name="40% - 强调文字颜色 2 2 5" xfId="215"/>
    <cellStyle name="40% - 强调文字颜色 2 2 6" xfId="216"/>
    <cellStyle name="40% - 强调文字颜色 2 2 7" xfId="217"/>
    <cellStyle name="40% - 强调文字颜色 2 3" xfId="218"/>
    <cellStyle name="40% - 强调文字颜色 2 3 2" xfId="219"/>
    <cellStyle name="40% - 强调文字颜色 2 3 3" xfId="220"/>
    <cellStyle name="40% - 强调文字颜色 2 3 4" xfId="221"/>
    <cellStyle name="40% - 强调文字颜色 2 3 5" xfId="222"/>
    <cellStyle name="40% - 强调文字颜色 2 3 6" xfId="223"/>
    <cellStyle name="40% - 强调文字颜色 2 3 7" xfId="224"/>
    <cellStyle name="40% - 强调文字颜色 2 4" xfId="225"/>
    <cellStyle name="40% - 强调文字颜色 2 4 2" xfId="226"/>
    <cellStyle name="40% - 强调文字颜色 2 4 3" xfId="227"/>
    <cellStyle name="40% - 强调文字颜色 2 4 4" xfId="228"/>
    <cellStyle name="40% - 强调文字颜色 2 4 5" xfId="229"/>
    <cellStyle name="40% - 强调文字颜色 2 4 6" xfId="230"/>
    <cellStyle name="40% - 强调文字颜色 2 4 7" xfId="231"/>
    <cellStyle name="40% - 强调文字颜色 2 5" xfId="232"/>
    <cellStyle name="40% - 强调文字颜色 2 5 2" xfId="233"/>
    <cellStyle name="40% - 强调文字颜色 2 5 3" xfId="234"/>
    <cellStyle name="40% - 强调文字颜色 2 5 4" xfId="235"/>
    <cellStyle name="40% - 强调文字颜色 2 5 5" xfId="236"/>
    <cellStyle name="40% - 强调文字颜色 2 5 6" xfId="237"/>
    <cellStyle name="40% - 强调文字颜色 2 5 7" xfId="238"/>
    <cellStyle name="40% - 强调文字颜色 3 2" xfId="239"/>
    <cellStyle name="40% - 强调文字颜色 3 2 2" xfId="240"/>
    <cellStyle name="40% - 强调文字颜色 3 2 3" xfId="241"/>
    <cellStyle name="40% - 强调文字颜色 3 2 4" xfId="242"/>
    <cellStyle name="40% - 强调文字颜色 3 2 5" xfId="243"/>
    <cellStyle name="40% - 强调文字颜色 3 2 6" xfId="244"/>
    <cellStyle name="40% - 强调文字颜色 3 2 7" xfId="245"/>
    <cellStyle name="40% - 强调文字颜色 3 3" xfId="246"/>
    <cellStyle name="40% - 强调文字颜色 3 3 2" xfId="247"/>
    <cellStyle name="40% - 强调文字颜色 3 3 3" xfId="248"/>
    <cellStyle name="40% - 强调文字颜色 3 3 4" xfId="249"/>
    <cellStyle name="40% - 强调文字颜色 3 3 5" xfId="250"/>
    <cellStyle name="40% - 强调文字颜色 3 3 6" xfId="251"/>
    <cellStyle name="40% - 强调文字颜色 3 3 7" xfId="252"/>
    <cellStyle name="40% - 强调文字颜色 3 4" xfId="253"/>
    <cellStyle name="40% - 强调文字颜色 3 4 2" xfId="254"/>
    <cellStyle name="40% - 强调文字颜色 3 4 3" xfId="255"/>
    <cellStyle name="40% - 强调文字颜色 3 4 4" xfId="256"/>
    <cellStyle name="40% - 强调文字颜色 3 4 5" xfId="257"/>
    <cellStyle name="40% - 强调文字颜色 3 4 6" xfId="258"/>
    <cellStyle name="40% - 强调文字颜色 3 4 7" xfId="259"/>
    <cellStyle name="40% - 强调文字颜色 3 5" xfId="260"/>
    <cellStyle name="40% - 强调文字颜色 3 5 2" xfId="261"/>
    <cellStyle name="40% - 强调文字颜色 3 5 3" xfId="262"/>
    <cellStyle name="40% - 强调文字颜色 3 5 4" xfId="263"/>
    <cellStyle name="40% - 强调文字颜色 3 5 5" xfId="264"/>
    <cellStyle name="40% - 强调文字颜色 3 5 6" xfId="265"/>
    <cellStyle name="40% - 强调文字颜色 3 5 7" xfId="266"/>
    <cellStyle name="40% - 强调文字颜色 4 2" xfId="267"/>
    <cellStyle name="40% - 强调文字颜色 4 2 2" xfId="268"/>
    <cellStyle name="40% - 强调文字颜色 4 2 3" xfId="269"/>
    <cellStyle name="40% - 强调文字颜色 4 2 4" xfId="270"/>
    <cellStyle name="40% - 强调文字颜色 4 2 5" xfId="271"/>
    <cellStyle name="40% - 强调文字颜色 4 2 6" xfId="272"/>
    <cellStyle name="40% - 强调文字颜色 4 2 7" xfId="273"/>
    <cellStyle name="40% - 强调文字颜色 4 3" xfId="274"/>
    <cellStyle name="40% - 强调文字颜色 4 3 2" xfId="275"/>
    <cellStyle name="40% - 强调文字颜色 4 3 3" xfId="276"/>
    <cellStyle name="40% - 强调文字颜色 4 3 4" xfId="277"/>
    <cellStyle name="40% - 强调文字颜色 4 3 5" xfId="278"/>
    <cellStyle name="40% - 强调文字颜色 4 3 6" xfId="279"/>
    <cellStyle name="40% - 强调文字颜色 4 3 7" xfId="280"/>
    <cellStyle name="40% - 强调文字颜色 4 4" xfId="281"/>
    <cellStyle name="40% - 强调文字颜色 4 4 2" xfId="282"/>
    <cellStyle name="40% - 强调文字颜色 4 4 3" xfId="283"/>
    <cellStyle name="40% - 强调文字颜色 4 4 4" xfId="284"/>
    <cellStyle name="40% - 强调文字颜色 4 4 5" xfId="285"/>
    <cellStyle name="40% - 强调文字颜色 4 4 6" xfId="286"/>
    <cellStyle name="40% - 强调文字颜色 4 4 7" xfId="287"/>
    <cellStyle name="40% - 强调文字颜色 4 5" xfId="288"/>
    <cellStyle name="40% - 强调文字颜色 4 5 2" xfId="289"/>
    <cellStyle name="40% - 强调文字颜色 4 5 3" xfId="290"/>
    <cellStyle name="40% - 强调文字颜色 4 5 4" xfId="291"/>
    <cellStyle name="40% - 强调文字颜色 4 5 5" xfId="292"/>
    <cellStyle name="40% - 强调文字颜色 4 5 6" xfId="293"/>
    <cellStyle name="40% - 强调文字颜色 4 5 7" xfId="294"/>
    <cellStyle name="40% - 强调文字颜色 5 2" xfId="295"/>
    <cellStyle name="40% - 强调文字颜色 5 2 2" xfId="296"/>
    <cellStyle name="40% - 强调文字颜色 5 2 3" xfId="297"/>
    <cellStyle name="40% - 强调文字颜色 5 2 4" xfId="298"/>
    <cellStyle name="40% - 强调文字颜色 5 2 5" xfId="299"/>
    <cellStyle name="40% - 强调文字颜色 5 2 6" xfId="300"/>
    <cellStyle name="40% - 强调文字颜色 5 2 7" xfId="301"/>
    <cellStyle name="40% - 强调文字颜色 5 3" xfId="302"/>
    <cellStyle name="40% - 强调文字颜色 5 3 2" xfId="303"/>
    <cellStyle name="40% - 强调文字颜色 5 3 3" xfId="304"/>
    <cellStyle name="40% - 强调文字颜色 5 3 4" xfId="305"/>
    <cellStyle name="40% - 强调文字颜色 5 3 5" xfId="306"/>
    <cellStyle name="40% - 强调文字颜色 5 3 6" xfId="307"/>
    <cellStyle name="40% - 强调文字颜色 5 3 7" xfId="308"/>
    <cellStyle name="40% - 强调文字颜色 5 4" xfId="309"/>
    <cellStyle name="40% - 强调文字颜色 5 4 2" xfId="310"/>
    <cellStyle name="40% - 强调文字颜色 5 4 3" xfId="311"/>
    <cellStyle name="40% - 强调文字颜色 5 4 4" xfId="312"/>
    <cellStyle name="40% - 强调文字颜色 5 4 5" xfId="313"/>
    <cellStyle name="40% - 强调文字颜色 5 4 6" xfId="314"/>
    <cellStyle name="40% - 强调文字颜色 5 4 7" xfId="315"/>
    <cellStyle name="40% - 强调文字颜色 5 5" xfId="316"/>
    <cellStyle name="40% - 强调文字颜色 5 5 2" xfId="317"/>
    <cellStyle name="40% - 强调文字颜色 5 5 3" xfId="318"/>
    <cellStyle name="40% - 强调文字颜色 5 5 4" xfId="319"/>
    <cellStyle name="40% - 强调文字颜色 5 5 5" xfId="320"/>
    <cellStyle name="40% - 强调文字颜色 5 5 6" xfId="321"/>
    <cellStyle name="40% - 强调文字颜色 5 5 7" xfId="322"/>
    <cellStyle name="40% - 强调文字颜色 6 2" xfId="323"/>
    <cellStyle name="40% - 强调文字颜色 6 2 2" xfId="324"/>
    <cellStyle name="40% - 强调文字颜色 6 2 3" xfId="325"/>
    <cellStyle name="40% - 强调文字颜色 6 2 4" xfId="326"/>
    <cellStyle name="40% - 强调文字颜色 6 2 5" xfId="327"/>
    <cellStyle name="40% - 强调文字颜色 6 2 6" xfId="328"/>
    <cellStyle name="40% - 强调文字颜色 6 2 7" xfId="329"/>
    <cellStyle name="40% - 强调文字颜色 6 3" xfId="330"/>
    <cellStyle name="40% - 强调文字颜色 6 3 2" xfId="331"/>
    <cellStyle name="40% - 强调文字颜色 6 3 3" xfId="332"/>
    <cellStyle name="40% - 强调文字颜色 6 3 4" xfId="333"/>
    <cellStyle name="40% - 强调文字颜色 6 3 5" xfId="334"/>
    <cellStyle name="40% - 强调文字颜色 6 3 6" xfId="335"/>
    <cellStyle name="40% - 强调文字颜色 6 3 7" xfId="336"/>
    <cellStyle name="40% - 强调文字颜色 6 4" xfId="337"/>
    <cellStyle name="40% - 强调文字颜色 6 4 2" xfId="338"/>
    <cellStyle name="40% - 强调文字颜色 6 4 3" xfId="339"/>
    <cellStyle name="40% - 强调文字颜色 6 4 4" xfId="340"/>
    <cellStyle name="40% - 强调文字颜色 6 4 5" xfId="341"/>
    <cellStyle name="40% - 强调文字颜色 6 4 6" xfId="342"/>
    <cellStyle name="40% - 强调文字颜色 6 4 7" xfId="343"/>
    <cellStyle name="40% - 强调文字颜色 6 5" xfId="344"/>
    <cellStyle name="40% - 强调文字颜色 6 5 2" xfId="345"/>
    <cellStyle name="40% - 强调文字颜色 6 5 3" xfId="346"/>
    <cellStyle name="40% - 强调文字颜色 6 5 4" xfId="347"/>
    <cellStyle name="40% - 强调文字颜色 6 5 5" xfId="348"/>
    <cellStyle name="40% - 强调文字颜色 6 5 6" xfId="349"/>
    <cellStyle name="40% - 强调文字颜色 6 5 7" xfId="350"/>
    <cellStyle name="60% - 强调文字颜色 1 2" xfId="351"/>
    <cellStyle name="60% - 强调文字颜色 1 2 2" xfId="352"/>
    <cellStyle name="60% - 强调文字颜色 1 2 3" xfId="353"/>
    <cellStyle name="60% - 强调文字颜色 1 2 4" xfId="354"/>
    <cellStyle name="60% - 强调文字颜色 1 2 5" xfId="355"/>
    <cellStyle name="60% - 强调文字颜色 1 2 6" xfId="356"/>
    <cellStyle name="60% - 强调文字颜色 1 2 7" xfId="357"/>
    <cellStyle name="60% - 强调文字颜色 1 3" xfId="358"/>
    <cellStyle name="60% - 强调文字颜色 1 3 2" xfId="359"/>
    <cellStyle name="60% - 强调文字颜色 1 3 3" xfId="360"/>
    <cellStyle name="60% - 强调文字颜色 1 3 4" xfId="361"/>
    <cellStyle name="60% - 强调文字颜色 1 3 5" xfId="362"/>
    <cellStyle name="60% - 强调文字颜色 1 3 6" xfId="363"/>
    <cellStyle name="60% - 强调文字颜色 1 3 7" xfId="364"/>
    <cellStyle name="60% - 强调文字颜色 1 4" xfId="365"/>
    <cellStyle name="60% - 强调文字颜色 1 4 2" xfId="366"/>
    <cellStyle name="60% - 强调文字颜色 1 4 3" xfId="367"/>
    <cellStyle name="60% - 强调文字颜色 1 4 4" xfId="368"/>
    <cellStyle name="60% - 强调文字颜色 1 4 5" xfId="369"/>
    <cellStyle name="60% - 强调文字颜色 1 4 6" xfId="370"/>
    <cellStyle name="60% - 强调文字颜色 1 4 7" xfId="371"/>
    <cellStyle name="60% - 强调文字颜色 1 5" xfId="372"/>
    <cellStyle name="60% - 强调文字颜色 1 5 2" xfId="373"/>
    <cellStyle name="60% - 强调文字颜色 1 5 3" xfId="374"/>
    <cellStyle name="60% - 强调文字颜色 1 5 4" xfId="375"/>
    <cellStyle name="60% - 强调文字颜色 1 5 5" xfId="376"/>
    <cellStyle name="60% - 强调文字颜色 1 5 6" xfId="377"/>
    <cellStyle name="60% - 强调文字颜色 1 5 7" xfId="378"/>
    <cellStyle name="60% - 强调文字颜色 2 2" xfId="379"/>
    <cellStyle name="60% - 强调文字颜色 2 2 2" xfId="380"/>
    <cellStyle name="60% - 强调文字颜色 2 2 3" xfId="381"/>
    <cellStyle name="60% - 强调文字颜色 2 2 4" xfId="382"/>
    <cellStyle name="60% - 强调文字颜色 2 2 5" xfId="383"/>
    <cellStyle name="60% - 强调文字颜色 2 2 6" xfId="384"/>
    <cellStyle name="60% - 强调文字颜色 2 2 7" xfId="385"/>
    <cellStyle name="60% - 强调文字颜色 2 3" xfId="386"/>
    <cellStyle name="60% - 强调文字颜色 2 3 2" xfId="387"/>
    <cellStyle name="60% - 强调文字颜色 2 3 3" xfId="388"/>
    <cellStyle name="60% - 强调文字颜色 2 3 4" xfId="389"/>
    <cellStyle name="60% - 强调文字颜色 2 3 5" xfId="390"/>
    <cellStyle name="60% - 强调文字颜色 2 3 6" xfId="391"/>
    <cellStyle name="60% - 强调文字颜色 2 3 7" xfId="392"/>
    <cellStyle name="60% - 强调文字颜色 2 4" xfId="393"/>
    <cellStyle name="60% - 强调文字颜色 2 4 2" xfId="394"/>
    <cellStyle name="60% - 强调文字颜色 2 4 3" xfId="395"/>
    <cellStyle name="60% - 强调文字颜色 2 4 4" xfId="396"/>
    <cellStyle name="60% - 强调文字颜色 2 4 5" xfId="397"/>
    <cellStyle name="60% - 强调文字颜色 2 4 6" xfId="398"/>
    <cellStyle name="60% - 强调文字颜色 2 4 7" xfId="399"/>
    <cellStyle name="60% - 强调文字颜色 2 5" xfId="400"/>
    <cellStyle name="60% - 强调文字颜色 2 5 2" xfId="401"/>
    <cellStyle name="60% - 强调文字颜色 2 5 3" xfId="402"/>
    <cellStyle name="60% - 强调文字颜色 2 5 4" xfId="403"/>
    <cellStyle name="60% - 强调文字颜色 2 5 5" xfId="404"/>
    <cellStyle name="60% - 强调文字颜色 2 5 6" xfId="405"/>
    <cellStyle name="60% - 强调文字颜色 2 5 7" xfId="406"/>
    <cellStyle name="60% - 强调文字颜色 3 2" xfId="407"/>
    <cellStyle name="60% - 强调文字颜色 3 2 2" xfId="408"/>
    <cellStyle name="60% - 强调文字颜色 3 2 3" xfId="409"/>
    <cellStyle name="60% - 强调文字颜色 3 2 4" xfId="410"/>
    <cellStyle name="60% - 强调文字颜色 3 2 5" xfId="411"/>
    <cellStyle name="60% - 强调文字颜色 3 2 6" xfId="412"/>
    <cellStyle name="60% - 强调文字颜色 3 2 7" xfId="413"/>
    <cellStyle name="60% - 强调文字颜色 3 3" xfId="414"/>
    <cellStyle name="60% - 强调文字颜色 3 3 2" xfId="415"/>
    <cellStyle name="60% - 强调文字颜色 3 3 3" xfId="416"/>
    <cellStyle name="60% - 强调文字颜色 3 3 4" xfId="417"/>
    <cellStyle name="60% - 强调文字颜色 3 3 5" xfId="418"/>
    <cellStyle name="60% - 强调文字颜色 3 3 6" xfId="419"/>
    <cellStyle name="60% - 强调文字颜色 3 3 7" xfId="420"/>
    <cellStyle name="60% - 强调文字颜色 3 4" xfId="421"/>
    <cellStyle name="60% - 强调文字颜色 3 4 2" xfId="422"/>
    <cellStyle name="60% - 强调文字颜色 3 4 3" xfId="423"/>
    <cellStyle name="60% - 强调文字颜色 3 4 4" xfId="424"/>
    <cellStyle name="60% - 强调文字颜色 3 4 5" xfId="425"/>
    <cellStyle name="60% - 强调文字颜色 3 4 6" xfId="426"/>
    <cellStyle name="60% - 强调文字颜色 3 4 7" xfId="427"/>
    <cellStyle name="60% - 强调文字颜色 3 5" xfId="428"/>
    <cellStyle name="60% - 强调文字颜色 3 5 2" xfId="429"/>
    <cellStyle name="60% - 强调文字颜色 3 5 3" xfId="430"/>
    <cellStyle name="60% - 强调文字颜色 3 5 4" xfId="431"/>
    <cellStyle name="60% - 强调文字颜色 3 5 5" xfId="432"/>
    <cellStyle name="60% - 强调文字颜色 3 5 6" xfId="433"/>
    <cellStyle name="60% - 强调文字颜色 3 5 7" xfId="434"/>
    <cellStyle name="60% - 强调文字颜色 4 2" xfId="435"/>
    <cellStyle name="60% - 强调文字颜色 4 2 2" xfId="436"/>
    <cellStyle name="60% - 强调文字颜色 4 2 3" xfId="437"/>
    <cellStyle name="60% - 强调文字颜色 4 2 4" xfId="438"/>
    <cellStyle name="60% - 强调文字颜色 4 2 5" xfId="439"/>
    <cellStyle name="60% - 强调文字颜色 4 2 6" xfId="440"/>
    <cellStyle name="60% - 强调文字颜色 4 2 7" xfId="441"/>
    <cellStyle name="60% - 强调文字颜色 4 3" xfId="442"/>
    <cellStyle name="60% - 强调文字颜色 4 3 2" xfId="443"/>
    <cellStyle name="60% - 强调文字颜色 4 3 3" xfId="444"/>
    <cellStyle name="60% - 强调文字颜色 4 3 4" xfId="445"/>
    <cellStyle name="60% - 强调文字颜色 4 3 5" xfId="446"/>
    <cellStyle name="60% - 强调文字颜色 4 3 6" xfId="447"/>
    <cellStyle name="60% - 强调文字颜色 4 3 7" xfId="448"/>
    <cellStyle name="60% - 强调文字颜色 4 4" xfId="449"/>
    <cellStyle name="60% - 强调文字颜色 4 4 2" xfId="450"/>
    <cellStyle name="60% - 强调文字颜色 4 4 3" xfId="451"/>
    <cellStyle name="60% - 强调文字颜色 4 4 4" xfId="452"/>
    <cellStyle name="60% - 强调文字颜色 4 4 5" xfId="453"/>
    <cellStyle name="60% - 强调文字颜色 4 4 6" xfId="454"/>
    <cellStyle name="60% - 强调文字颜色 4 4 7" xfId="455"/>
    <cellStyle name="60% - 强调文字颜色 4 5" xfId="456"/>
    <cellStyle name="60% - 强调文字颜色 4 5 2" xfId="457"/>
    <cellStyle name="60% - 强调文字颜色 4 5 3" xfId="458"/>
    <cellStyle name="60% - 强调文字颜色 4 5 4" xfId="459"/>
    <cellStyle name="60% - 强调文字颜色 4 5 5" xfId="460"/>
    <cellStyle name="60% - 强调文字颜色 4 5 6" xfId="461"/>
    <cellStyle name="60% - 强调文字颜色 4 5 7" xfId="462"/>
    <cellStyle name="60% - 强调文字颜色 5 2" xfId="463"/>
    <cellStyle name="60% - 强调文字颜色 5 2 2" xfId="464"/>
    <cellStyle name="60% - 强调文字颜色 5 2 3" xfId="465"/>
    <cellStyle name="60% - 强调文字颜色 5 2 4" xfId="466"/>
    <cellStyle name="60% - 强调文字颜色 5 2 5" xfId="467"/>
    <cellStyle name="60% - 强调文字颜色 5 2 6" xfId="468"/>
    <cellStyle name="60% - 强调文字颜色 5 2 7" xfId="469"/>
    <cellStyle name="60% - 强调文字颜色 5 3" xfId="470"/>
    <cellStyle name="60% - 强调文字颜色 5 3 2" xfId="471"/>
    <cellStyle name="60% - 强调文字颜色 5 3 3" xfId="472"/>
    <cellStyle name="60% - 强调文字颜色 5 3 4" xfId="473"/>
    <cellStyle name="60% - 强调文字颜色 5 3 5" xfId="474"/>
    <cellStyle name="60% - 强调文字颜色 5 3 6" xfId="475"/>
    <cellStyle name="60% - 强调文字颜色 5 3 7" xfId="476"/>
    <cellStyle name="60% - 强调文字颜色 5 4" xfId="477"/>
    <cellStyle name="60% - 强调文字颜色 5 4 2" xfId="478"/>
    <cellStyle name="60% - 强调文字颜色 5 4 3" xfId="479"/>
    <cellStyle name="60% - 强调文字颜色 5 4 4" xfId="480"/>
    <cellStyle name="60% - 强调文字颜色 5 4 5" xfId="481"/>
    <cellStyle name="60% - 强调文字颜色 5 4 6" xfId="482"/>
    <cellStyle name="60% - 强调文字颜色 5 4 7" xfId="483"/>
    <cellStyle name="60% - 强调文字颜色 5 5" xfId="484"/>
    <cellStyle name="60% - 强调文字颜色 5 5 2" xfId="485"/>
    <cellStyle name="60% - 强调文字颜色 5 5 3" xfId="486"/>
    <cellStyle name="60% - 强调文字颜色 5 5 4" xfId="487"/>
    <cellStyle name="60% - 强调文字颜色 5 5 5" xfId="488"/>
    <cellStyle name="60% - 强调文字颜色 5 5 6" xfId="489"/>
    <cellStyle name="60% - 强调文字颜色 5 5 7" xfId="490"/>
    <cellStyle name="60% - 强调文字颜色 6 2" xfId="491"/>
    <cellStyle name="60% - 强调文字颜色 6 2 2" xfId="492"/>
    <cellStyle name="60% - 强调文字颜色 6 2 3" xfId="493"/>
    <cellStyle name="60% - 强调文字颜色 6 2 4" xfId="494"/>
    <cellStyle name="60% - 强调文字颜色 6 2 5" xfId="495"/>
    <cellStyle name="60% - 强调文字颜色 6 2 6" xfId="496"/>
    <cellStyle name="60% - 强调文字颜色 6 2 7" xfId="497"/>
    <cellStyle name="60% - 强调文字颜色 6 3" xfId="498"/>
    <cellStyle name="60% - 强调文字颜色 6 3 2" xfId="499"/>
    <cellStyle name="60% - 强调文字颜色 6 3 3" xfId="500"/>
    <cellStyle name="60% - 强调文字颜色 6 3 4" xfId="501"/>
    <cellStyle name="60% - 强调文字颜色 6 3 5" xfId="502"/>
    <cellStyle name="60% - 强调文字颜色 6 3 6" xfId="503"/>
    <cellStyle name="60% - 强调文字颜色 6 3 7" xfId="504"/>
    <cellStyle name="60% - 强调文字颜色 6 4" xfId="505"/>
    <cellStyle name="60% - 强调文字颜色 6 4 2" xfId="506"/>
    <cellStyle name="60% - 强调文字颜色 6 4 3" xfId="507"/>
    <cellStyle name="60% - 强调文字颜色 6 4 4" xfId="508"/>
    <cellStyle name="60% - 强调文字颜色 6 4 5" xfId="509"/>
    <cellStyle name="60% - 强调文字颜色 6 4 6" xfId="510"/>
    <cellStyle name="60% - 强调文字颜色 6 4 7" xfId="511"/>
    <cellStyle name="60% - 强调文字颜色 6 5" xfId="512"/>
    <cellStyle name="60% - 强调文字颜色 6 5 2" xfId="513"/>
    <cellStyle name="60% - 强调文字颜色 6 5 3" xfId="514"/>
    <cellStyle name="60% - 强调文字颜色 6 5 4" xfId="515"/>
    <cellStyle name="60% - 强调文字颜色 6 5 5" xfId="516"/>
    <cellStyle name="60% - 强调文字颜色 6 5 6" xfId="517"/>
    <cellStyle name="60% - 强调文字颜色 6 5 7" xfId="518"/>
    <cellStyle name="ColLevel_0" xfId="519"/>
    <cellStyle name="RowLevel_0" xfId="520"/>
    <cellStyle name="S0" xfId="521"/>
    <cellStyle name="S1" xfId="522"/>
    <cellStyle name="S2" xfId="523"/>
    <cellStyle name="S3" xfId="524"/>
    <cellStyle name="S4" xfId="525"/>
    <cellStyle name="标题 1 2" xfId="526"/>
    <cellStyle name="标题 1 2 2" xfId="527"/>
    <cellStyle name="标题 1 2 3" xfId="528"/>
    <cellStyle name="标题 1 2 4" xfId="529"/>
    <cellStyle name="标题 1 2 5" xfId="530"/>
    <cellStyle name="标题 1 2 6" xfId="531"/>
    <cellStyle name="标题 1 2 7" xfId="532"/>
    <cellStyle name="标题 1 3" xfId="533"/>
    <cellStyle name="标题 1 3 2" xfId="534"/>
    <cellStyle name="标题 1 3 3" xfId="535"/>
    <cellStyle name="标题 1 3 4" xfId="536"/>
    <cellStyle name="标题 1 3 5" xfId="537"/>
    <cellStyle name="标题 1 3 6" xfId="538"/>
    <cellStyle name="标题 1 3 7" xfId="539"/>
    <cellStyle name="标题 1 4" xfId="540"/>
    <cellStyle name="标题 1 4 2" xfId="541"/>
    <cellStyle name="标题 1 4 3" xfId="542"/>
    <cellStyle name="标题 1 4 4" xfId="543"/>
    <cellStyle name="标题 1 4 5" xfId="544"/>
    <cellStyle name="标题 1 4 6" xfId="545"/>
    <cellStyle name="标题 1 4 7" xfId="546"/>
    <cellStyle name="标题 1 5" xfId="547"/>
    <cellStyle name="标题 1 5 2" xfId="548"/>
    <cellStyle name="标题 1 5 3" xfId="549"/>
    <cellStyle name="标题 1 5 4" xfId="550"/>
    <cellStyle name="标题 1 5 5" xfId="551"/>
    <cellStyle name="标题 1 5 6" xfId="552"/>
    <cellStyle name="标题 1 5 7" xfId="553"/>
    <cellStyle name="标题 2 2" xfId="554"/>
    <cellStyle name="标题 2 2 2" xfId="555"/>
    <cellStyle name="标题 2 2 3" xfId="556"/>
    <cellStyle name="标题 2 2 4" xfId="557"/>
    <cellStyle name="标题 2 2 5" xfId="558"/>
    <cellStyle name="标题 2 2 6" xfId="559"/>
    <cellStyle name="标题 2 2 7" xfId="560"/>
    <cellStyle name="标题 2 3" xfId="561"/>
    <cellStyle name="标题 2 3 2" xfId="562"/>
    <cellStyle name="标题 2 3 3" xfId="563"/>
    <cellStyle name="标题 2 3 4" xfId="564"/>
    <cellStyle name="标题 2 3 5" xfId="565"/>
    <cellStyle name="标题 2 3 6" xfId="566"/>
    <cellStyle name="标题 2 3 7" xfId="567"/>
    <cellStyle name="标题 2 4" xfId="568"/>
    <cellStyle name="标题 2 4 2" xfId="569"/>
    <cellStyle name="标题 2 4 3" xfId="570"/>
    <cellStyle name="标题 2 4 4" xfId="571"/>
    <cellStyle name="标题 2 4 5" xfId="572"/>
    <cellStyle name="标题 2 4 6" xfId="573"/>
    <cellStyle name="标题 2 4 7" xfId="574"/>
    <cellStyle name="标题 2 5" xfId="575"/>
    <cellStyle name="标题 2 5 2" xfId="576"/>
    <cellStyle name="标题 2 5 3" xfId="577"/>
    <cellStyle name="标题 2 5 4" xfId="578"/>
    <cellStyle name="标题 2 5 5" xfId="579"/>
    <cellStyle name="标题 2 5 6" xfId="580"/>
    <cellStyle name="标题 2 5 7" xfId="581"/>
    <cellStyle name="标题 3 2" xfId="582"/>
    <cellStyle name="标题 3 2 2" xfId="583"/>
    <cellStyle name="标题 3 2 3" xfId="584"/>
    <cellStyle name="标题 3 2 4" xfId="585"/>
    <cellStyle name="标题 3 2 5" xfId="586"/>
    <cellStyle name="标题 3 2 6" xfId="587"/>
    <cellStyle name="标题 3 2 7" xfId="588"/>
    <cellStyle name="标题 3 3" xfId="589"/>
    <cellStyle name="标题 3 3 2" xfId="590"/>
    <cellStyle name="标题 3 3 3" xfId="591"/>
    <cellStyle name="标题 3 3 4" xfId="592"/>
    <cellStyle name="标题 3 3 5" xfId="593"/>
    <cellStyle name="标题 3 3 6" xfId="594"/>
    <cellStyle name="标题 3 3 7" xfId="595"/>
    <cellStyle name="标题 3 4" xfId="596"/>
    <cellStyle name="标题 3 4 2" xfId="597"/>
    <cellStyle name="标题 3 4 3" xfId="598"/>
    <cellStyle name="标题 3 4 4" xfId="599"/>
    <cellStyle name="标题 3 4 5" xfId="600"/>
    <cellStyle name="标题 3 4 6" xfId="601"/>
    <cellStyle name="标题 3 4 7" xfId="602"/>
    <cellStyle name="标题 3 5" xfId="603"/>
    <cellStyle name="标题 3 5 2" xfId="604"/>
    <cellStyle name="标题 3 5 3" xfId="605"/>
    <cellStyle name="标题 3 5 4" xfId="606"/>
    <cellStyle name="标题 3 5 5" xfId="607"/>
    <cellStyle name="标题 3 5 6" xfId="608"/>
    <cellStyle name="标题 3 5 7" xfId="609"/>
    <cellStyle name="标题 4 2" xfId="610"/>
    <cellStyle name="标题 4 2 2" xfId="611"/>
    <cellStyle name="标题 4 2 3" xfId="612"/>
    <cellStyle name="标题 4 2 4" xfId="613"/>
    <cellStyle name="标题 4 2 5" xfId="614"/>
    <cellStyle name="标题 4 2 6" xfId="615"/>
    <cellStyle name="标题 4 2 7" xfId="616"/>
    <cellStyle name="标题 4 3" xfId="617"/>
    <cellStyle name="标题 4 3 2" xfId="618"/>
    <cellStyle name="标题 4 3 3" xfId="619"/>
    <cellStyle name="标题 4 3 4" xfId="620"/>
    <cellStyle name="标题 4 3 5" xfId="621"/>
    <cellStyle name="标题 4 3 6" xfId="622"/>
    <cellStyle name="标题 4 3 7" xfId="623"/>
    <cellStyle name="标题 4 4" xfId="624"/>
    <cellStyle name="标题 4 4 2" xfId="625"/>
    <cellStyle name="标题 4 4 3" xfId="626"/>
    <cellStyle name="标题 4 4 4" xfId="627"/>
    <cellStyle name="标题 4 4 5" xfId="628"/>
    <cellStyle name="标题 4 4 6" xfId="629"/>
    <cellStyle name="标题 4 4 7" xfId="630"/>
    <cellStyle name="标题 4 5" xfId="631"/>
    <cellStyle name="标题 4 5 2" xfId="632"/>
    <cellStyle name="标题 4 5 3" xfId="633"/>
    <cellStyle name="标题 4 5 4" xfId="634"/>
    <cellStyle name="标题 4 5 5" xfId="635"/>
    <cellStyle name="标题 4 5 6" xfId="636"/>
    <cellStyle name="标题 4 5 7" xfId="637"/>
    <cellStyle name="标题 5" xfId="638"/>
    <cellStyle name="标题 5 2" xfId="639"/>
    <cellStyle name="标题 5 3" xfId="640"/>
    <cellStyle name="标题 5 4" xfId="641"/>
    <cellStyle name="标题 5 5" xfId="642"/>
    <cellStyle name="标题 5 6" xfId="643"/>
    <cellStyle name="标题 5 7" xfId="644"/>
    <cellStyle name="标题 6" xfId="645"/>
    <cellStyle name="标题 6 2" xfId="646"/>
    <cellStyle name="标题 6 3" xfId="647"/>
    <cellStyle name="标题 6 4" xfId="648"/>
    <cellStyle name="标题 6 5" xfId="649"/>
    <cellStyle name="标题 6 6" xfId="650"/>
    <cellStyle name="标题 6 7" xfId="651"/>
    <cellStyle name="标题 7" xfId="652"/>
    <cellStyle name="标题 7 2" xfId="653"/>
    <cellStyle name="标题 7 3" xfId="654"/>
    <cellStyle name="标题 7 4" xfId="655"/>
    <cellStyle name="标题 7 5" xfId="656"/>
    <cellStyle name="标题 7 6" xfId="657"/>
    <cellStyle name="标题 7 7" xfId="658"/>
    <cellStyle name="标题 8" xfId="659"/>
    <cellStyle name="标题 8 2" xfId="660"/>
    <cellStyle name="标题 8 3" xfId="661"/>
    <cellStyle name="标题 8 4" xfId="662"/>
    <cellStyle name="标题 8 5" xfId="663"/>
    <cellStyle name="标题 8 6" xfId="664"/>
    <cellStyle name="标题 8 7" xfId="665"/>
    <cellStyle name="差 2" xfId="666"/>
    <cellStyle name="差 2 2" xfId="667"/>
    <cellStyle name="差 2 3" xfId="668"/>
    <cellStyle name="差 2 4" xfId="669"/>
    <cellStyle name="差 2 5" xfId="670"/>
    <cellStyle name="差 2 6" xfId="671"/>
    <cellStyle name="差 2 7" xfId="672"/>
    <cellStyle name="差 3" xfId="673"/>
    <cellStyle name="差 3 2" xfId="674"/>
    <cellStyle name="差 3 3" xfId="675"/>
    <cellStyle name="差 3 4" xfId="676"/>
    <cellStyle name="差 3 5" xfId="677"/>
    <cellStyle name="差 3 6" xfId="678"/>
    <cellStyle name="差 3 7" xfId="679"/>
    <cellStyle name="差 4" xfId="680"/>
    <cellStyle name="差 4 2" xfId="681"/>
    <cellStyle name="差 4 3" xfId="682"/>
    <cellStyle name="差 4 4" xfId="683"/>
    <cellStyle name="差 4 5" xfId="684"/>
    <cellStyle name="差 4 6" xfId="685"/>
    <cellStyle name="差 4 7" xfId="686"/>
    <cellStyle name="差 5" xfId="687"/>
    <cellStyle name="差 5 2" xfId="688"/>
    <cellStyle name="差 5 3" xfId="689"/>
    <cellStyle name="差 5 4" xfId="690"/>
    <cellStyle name="差 5 5" xfId="691"/>
    <cellStyle name="差 5 6" xfId="692"/>
    <cellStyle name="差 5 7" xfId="693"/>
    <cellStyle name="差_Sheet1" xfId="694"/>
    <cellStyle name="差_Sheet1 2" xfId="695"/>
    <cellStyle name="差_Sheet1 3" xfId="696"/>
    <cellStyle name="差_Sheet1 4" xfId="697"/>
    <cellStyle name="差_Sheet1 5" xfId="698"/>
    <cellStyle name="差_Sheet1 6" xfId="699"/>
    <cellStyle name="差_Sheet1 7" xfId="700"/>
    <cellStyle name="差_Sheet1_Sheet1" xfId="701"/>
    <cellStyle name="差_Sheet1_Sheet1 2" xfId="702"/>
    <cellStyle name="差_Sheet1_Sheet1 3" xfId="703"/>
    <cellStyle name="差_Sheet1_Sheet1 4" xfId="704"/>
    <cellStyle name="差_Sheet1_Sheet1 5" xfId="705"/>
    <cellStyle name="差_Sheet1_Sheet1 6" xfId="706"/>
    <cellStyle name="差_Sheet1_Sheet1 7" xfId="707"/>
    <cellStyle name="差_路桥" xfId="708"/>
    <cellStyle name="差_路桥 10" xfId="709"/>
    <cellStyle name="差_路桥 11" xfId="710"/>
    <cellStyle name="差_路桥 2" xfId="711"/>
    <cellStyle name="差_路桥 2 2" xfId="712"/>
    <cellStyle name="差_路桥 2 3" xfId="713"/>
    <cellStyle name="差_路桥 2 4" xfId="714"/>
    <cellStyle name="差_路桥 2 5" xfId="715"/>
    <cellStyle name="差_路桥 2 6" xfId="716"/>
    <cellStyle name="差_路桥 2 7" xfId="717"/>
    <cellStyle name="差_路桥 3" xfId="718"/>
    <cellStyle name="差_路桥 3 2" xfId="719"/>
    <cellStyle name="差_路桥 3 3" xfId="720"/>
    <cellStyle name="差_路桥 3 4" xfId="721"/>
    <cellStyle name="差_路桥 3 5" xfId="722"/>
    <cellStyle name="差_路桥 3 6" xfId="723"/>
    <cellStyle name="差_路桥 3 7" xfId="724"/>
    <cellStyle name="差_路桥 4" xfId="725"/>
    <cellStyle name="差_路桥 4 2" xfId="726"/>
    <cellStyle name="差_路桥 4 3" xfId="727"/>
    <cellStyle name="差_路桥 4 4" xfId="728"/>
    <cellStyle name="差_路桥 4 5" xfId="729"/>
    <cellStyle name="差_路桥 4 6" xfId="730"/>
    <cellStyle name="差_路桥 4 7" xfId="731"/>
    <cellStyle name="差_路桥 5" xfId="732"/>
    <cellStyle name="差_路桥 5 2" xfId="733"/>
    <cellStyle name="差_路桥 5 3" xfId="734"/>
    <cellStyle name="差_路桥 5 4" xfId="735"/>
    <cellStyle name="差_路桥 5 5" xfId="736"/>
    <cellStyle name="差_路桥 5 6" xfId="737"/>
    <cellStyle name="差_路桥 5 7" xfId="738"/>
    <cellStyle name="差_路桥 6" xfId="739"/>
    <cellStyle name="差_路桥 7" xfId="740"/>
    <cellStyle name="差_路桥 8" xfId="741"/>
    <cellStyle name="差_路桥 9" xfId="742"/>
    <cellStyle name="常规" xfId="0" builtinId="0"/>
    <cellStyle name="常规 10" xfId="12"/>
    <cellStyle name="常规 11" xfId="13"/>
    <cellStyle name="常规 12" xfId="11"/>
    <cellStyle name="常规 2" xfId="6"/>
    <cellStyle name="常规 2 2" xfId="743"/>
    <cellStyle name="常规 2 3" xfId="744"/>
    <cellStyle name="常规 2 4" xfId="745"/>
    <cellStyle name="常规 2 5" xfId="746"/>
    <cellStyle name="常规 2 6" xfId="747"/>
    <cellStyle name="常规 2 7" xfId="748"/>
    <cellStyle name="常规 3" xfId="3"/>
    <cellStyle name="常规 3 2" xfId="749"/>
    <cellStyle name="常规 3 2 2" xfId="750"/>
    <cellStyle name="常规 3 2 2 2" xfId="751"/>
    <cellStyle name="常规 3 2 2 3" xfId="752"/>
    <cellStyle name="常规 3 2 2 4" xfId="753"/>
    <cellStyle name="常规 3 2 2 5" xfId="754"/>
    <cellStyle name="常规 3 2 2 6" xfId="755"/>
    <cellStyle name="常规 3 2 2 7" xfId="756"/>
    <cellStyle name="常规 3 2 3" xfId="757"/>
    <cellStyle name="常规 3 2 4" xfId="758"/>
    <cellStyle name="常规 3 2 5" xfId="759"/>
    <cellStyle name="常规 3 2 6" xfId="760"/>
    <cellStyle name="常规 3 2 7" xfId="761"/>
    <cellStyle name="常规 3 2 8" xfId="762"/>
    <cellStyle name="常规 3 3" xfId="763"/>
    <cellStyle name="常规 3 4" xfId="764"/>
    <cellStyle name="常规 3 5" xfId="765"/>
    <cellStyle name="常规 3 6" xfId="766"/>
    <cellStyle name="常规 3 7" xfId="767"/>
    <cellStyle name="常规 3 8" xfId="768"/>
    <cellStyle name="常规 3_13级" xfId="769"/>
    <cellStyle name="常规 4" xfId="9"/>
    <cellStyle name="常规 4 2" xfId="770"/>
    <cellStyle name="常规 4 3" xfId="771"/>
    <cellStyle name="常规 4 4" xfId="772"/>
    <cellStyle name="常规 4 5" xfId="773"/>
    <cellStyle name="常规 4 6" xfId="774"/>
    <cellStyle name="常规 4 7" xfId="775"/>
    <cellStyle name="常规 5" xfId="776"/>
    <cellStyle name="常规 5 2" xfId="777"/>
    <cellStyle name="常规 5 3" xfId="778"/>
    <cellStyle name="常规 5 4" xfId="779"/>
    <cellStyle name="常规 5 5" xfId="780"/>
    <cellStyle name="常规 5 6" xfId="781"/>
    <cellStyle name="常规 5 7" xfId="782"/>
    <cellStyle name="常规 6" xfId="783"/>
    <cellStyle name="常规 6 2" xfId="784"/>
    <cellStyle name="常规 6 3" xfId="785"/>
    <cellStyle name="常规 6 4" xfId="786"/>
    <cellStyle name="常规 6 5" xfId="787"/>
    <cellStyle name="常规 6 6" xfId="788"/>
    <cellStyle name="常规 6 7" xfId="789"/>
    <cellStyle name="常规 7" xfId="790"/>
    <cellStyle name="常规 7 2" xfId="791"/>
    <cellStyle name="常规 7 3" xfId="792"/>
    <cellStyle name="常规 7 4" xfId="793"/>
    <cellStyle name="常规 7 5" xfId="794"/>
    <cellStyle name="常规 7 6" xfId="795"/>
    <cellStyle name="常规 7 7" xfId="796"/>
    <cellStyle name="常规 8" xfId="797"/>
    <cellStyle name="常规 9" xfId="798"/>
    <cellStyle name="常规_Sheet1 3" xfId="2"/>
    <cellStyle name="常规_老生" xfId="1"/>
    <cellStyle name="常规_老生 2" xfId="7"/>
    <cellStyle name="常规_老生 3" xfId="8"/>
    <cellStyle name="常规_新生 2" xfId="4"/>
    <cellStyle name="常规_新生 3" xfId="5"/>
    <cellStyle name="常规_新生 4" xfId="10"/>
    <cellStyle name="常规_新生 5" xfId="14"/>
    <cellStyle name="好 2" xfId="799"/>
    <cellStyle name="好 2 2" xfId="800"/>
    <cellStyle name="好 2 3" xfId="801"/>
    <cellStyle name="好 2 4" xfId="802"/>
    <cellStyle name="好 2 5" xfId="803"/>
    <cellStyle name="好 2 6" xfId="804"/>
    <cellStyle name="好 2 7" xfId="805"/>
    <cellStyle name="好 3" xfId="806"/>
    <cellStyle name="好 3 2" xfId="807"/>
    <cellStyle name="好 3 3" xfId="808"/>
    <cellStyle name="好 3 4" xfId="809"/>
    <cellStyle name="好 3 5" xfId="810"/>
    <cellStyle name="好 3 6" xfId="811"/>
    <cellStyle name="好 3 7" xfId="812"/>
    <cellStyle name="好 4" xfId="813"/>
    <cellStyle name="好 4 2" xfId="814"/>
    <cellStyle name="好 4 3" xfId="815"/>
    <cellStyle name="好 4 4" xfId="816"/>
    <cellStyle name="好 4 5" xfId="817"/>
    <cellStyle name="好 4 6" xfId="818"/>
    <cellStyle name="好 4 7" xfId="819"/>
    <cellStyle name="好 5" xfId="820"/>
    <cellStyle name="好 5 2" xfId="821"/>
    <cellStyle name="好 5 3" xfId="822"/>
    <cellStyle name="好 5 4" xfId="823"/>
    <cellStyle name="好 5 5" xfId="824"/>
    <cellStyle name="好 5 6" xfId="825"/>
    <cellStyle name="好 5 7" xfId="826"/>
    <cellStyle name="好_Sheet1" xfId="827"/>
    <cellStyle name="好_Sheet1 2" xfId="828"/>
    <cellStyle name="好_Sheet1 3" xfId="829"/>
    <cellStyle name="好_Sheet1 4" xfId="830"/>
    <cellStyle name="好_Sheet1 5" xfId="831"/>
    <cellStyle name="好_Sheet1 6" xfId="832"/>
    <cellStyle name="好_Sheet1 7" xfId="833"/>
    <cellStyle name="好_Sheet1_Sheet1" xfId="834"/>
    <cellStyle name="好_Sheet1_Sheet1 2" xfId="835"/>
    <cellStyle name="好_Sheet1_Sheet1 3" xfId="836"/>
    <cellStyle name="好_Sheet1_Sheet1 4" xfId="837"/>
    <cellStyle name="好_Sheet1_Sheet1 5" xfId="838"/>
    <cellStyle name="好_Sheet1_Sheet1 6" xfId="839"/>
    <cellStyle name="好_Sheet1_Sheet1 7" xfId="840"/>
    <cellStyle name="好_路桥" xfId="841"/>
    <cellStyle name="好_路桥 10" xfId="842"/>
    <cellStyle name="好_路桥 11" xfId="843"/>
    <cellStyle name="好_路桥 2" xfId="844"/>
    <cellStyle name="好_路桥 2 2" xfId="845"/>
    <cellStyle name="好_路桥 2 3" xfId="846"/>
    <cellStyle name="好_路桥 2 4" xfId="847"/>
    <cellStyle name="好_路桥 2 5" xfId="848"/>
    <cellStyle name="好_路桥 2 6" xfId="849"/>
    <cellStyle name="好_路桥 2 7" xfId="850"/>
    <cellStyle name="好_路桥 3" xfId="851"/>
    <cellStyle name="好_路桥 3 2" xfId="852"/>
    <cellStyle name="好_路桥 3 3" xfId="853"/>
    <cellStyle name="好_路桥 3 4" xfId="854"/>
    <cellStyle name="好_路桥 3 5" xfId="855"/>
    <cellStyle name="好_路桥 3 6" xfId="856"/>
    <cellStyle name="好_路桥 3 7" xfId="857"/>
    <cellStyle name="好_路桥 4" xfId="858"/>
    <cellStyle name="好_路桥 4 2" xfId="859"/>
    <cellStyle name="好_路桥 4 3" xfId="860"/>
    <cellStyle name="好_路桥 4 4" xfId="861"/>
    <cellStyle name="好_路桥 4 5" xfId="862"/>
    <cellStyle name="好_路桥 4 6" xfId="863"/>
    <cellStyle name="好_路桥 4 7" xfId="864"/>
    <cellStyle name="好_路桥 5" xfId="865"/>
    <cellStyle name="好_路桥 5 2" xfId="866"/>
    <cellStyle name="好_路桥 5 3" xfId="867"/>
    <cellStyle name="好_路桥 5 4" xfId="868"/>
    <cellStyle name="好_路桥 5 5" xfId="869"/>
    <cellStyle name="好_路桥 5 6" xfId="870"/>
    <cellStyle name="好_路桥 5 7" xfId="871"/>
    <cellStyle name="好_路桥 6" xfId="872"/>
    <cellStyle name="好_路桥 7" xfId="873"/>
    <cellStyle name="好_路桥 8" xfId="874"/>
    <cellStyle name="好_路桥 9" xfId="875"/>
    <cellStyle name="汇总 2" xfId="876"/>
    <cellStyle name="汇总 2 2" xfId="877"/>
    <cellStyle name="汇总 2 3" xfId="878"/>
    <cellStyle name="汇总 2 4" xfId="879"/>
    <cellStyle name="汇总 2 5" xfId="880"/>
    <cellStyle name="汇总 2 6" xfId="881"/>
    <cellStyle name="汇总 2 7" xfId="882"/>
    <cellStyle name="汇总 3" xfId="883"/>
    <cellStyle name="汇总 3 2" xfId="884"/>
    <cellStyle name="汇总 3 3" xfId="885"/>
    <cellStyle name="汇总 3 4" xfId="886"/>
    <cellStyle name="汇总 3 5" xfId="887"/>
    <cellStyle name="汇总 3 6" xfId="888"/>
    <cellStyle name="汇总 3 7" xfId="889"/>
    <cellStyle name="汇总 4" xfId="890"/>
    <cellStyle name="汇总 4 2" xfId="891"/>
    <cellStyle name="汇总 4 3" xfId="892"/>
    <cellStyle name="汇总 4 4" xfId="893"/>
    <cellStyle name="汇总 4 5" xfId="894"/>
    <cellStyle name="汇总 4 6" xfId="895"/>
    <cellStyle name="汇总 4 7" xfId="896"/>
    <cellStyle name="汇总 5" xfId="897"/>
    <cellStyle name="汇总 5 2" xfId="898"/>
    <cellStyle name="汇总 5 3" xfId="899"/>
    <cellStyle name="汇总 5 4" xfId="900"/>
    <cellStyle name="汇总 5 5" xfId="901"/>
    <cellStyle name="汇总 5 6" xfId="902"/>
    <cellStyle name="汇总 5 7" xfId="903"/>
    <cellStyle name="计算 2" xfId="904"/>
    <cellStyle name="计算 2 2" xfId="905"/>
    <cellStyle name="计算 2 3" xfId="906"/>
    <cellStyle name="计算 2 4" xfId="907"/>
    <cellStyle name="计算 2 5" xfId="908"/>
    <cellStyle name="计算 2 6" xfId="909"/>
    <cellStyle name="计算 2 7" xfId="910"/>
    <cellStyle name="计算 3" xfId="911"/>
    <cellStyle name="计算 3 2" xfId="912"/>
    <cellStyle name="计算 3 3" xfId="913"/>
    <cellStyle name="计算 3 4" xfId="914"/>
    <cellStyle name="计算 3 5" xfId="915"/>
    <cellStyle name="计算 3 6" xfId="916"/>
    <cellStyle name="计算 3 7" xfId="917"/>
    <cellStyle name="计算 4" xfId="918"/>
    <cellStyle name="计算 4 2" xfId="919"/>
    <cellStyle name="计算 4 3" xfId="920"/>
    <cellStyle name="计算 4 4" xfId="921"/>
    <cellStyle name="计算 4 5" xfId="922"/>
    <cellStyle name="计算 4 6" xfId="923"/>
    <cellStyle name="计算 4 7" xfId="924"/>
    <cellStyle name="计算 5" xfId="925"/>
    <cellStyle name="计算 5 2" xfId="926"/>
    <cellStyle name="计算 5 3" xfId="927"/>
    <cellStyle name="计算 5 4" xfId="928"/>
    <cellStyle name="计算 5 5" xfId="929"/>
    <cellStyle name="计算 5 6" xfId="930"/>
    <cellStyle name="计算 5 7" xfId="931"/>
    <cellStyle name="检查单元格 2" xfId="932"/>
    <cellStyle name="检查单元格 2 2" xfId="933"/>
    <cellStyle name="检查单元格 2 3" xfId="934"/>
    <cellStyle name="检查单元格 2 4" xfId="935"/>
    <cellStyle name="检查单元格 2 5" xfId="936"/>
    <cellStyle name="检查单元格 2 6" xfId="937"/>
    <cellStyle name="检查单元格 2 7" xfId="938"/>
    <cellStyle name="检查单元格 3" xfId="939"/>
    <cellStyle name="检查单元格 3 2" xfId="940"/>
    <cellStyle name="检查单元格 3 3" xfId="941"/>
    <cellStyle name="检查单元格 3 4" xfId="942"/>
    <cellStyle name="检查单元格 3 5" xfId="943"/>
    <cellStyle name="检查单元格 3 6" xfId="944"/>
    <cellStyle name="检查单元格 3 7" xfId="945"/>
    <cellStyle name="检查单元格 4" xfId="946"/>
    <cellStyle name="检查单元格 4 2" xfId="947"/>
    <cellStyle name="检查单元格 4 3" xfId="948"/>
    <cellStyle name="检查单元格 4 4" xfId="949"/>
    <cellStyle name="检查单元格 4 5" xfId="950"/>
    <cellStyle name="检查单元格 4 6" xfId="951"/>
    <cellStyle name="检查单元格 4 7" xfId="952"/>
    <cellStyle name="检查单元格 5" xfId="953"/>
    <cellStyle name="检查单元格 5 2" xfId="954"/>
    <cellStyle name="检查单元格 5 3" xfId="955"/>
    <cellStyle name="检查单元格 5 4" xfId="956"/>
    <cellStyle name="检查单元格 5 5" xfId="957"/>
    <cellStyle name="检查单元格 5 6" xfId="958"/>
    <cellStyle name="检查单元格 5 7" xfId="959"/>
    <cellStyle name="解释性文本 2" xfId="960"/>
    <cellStyle name="解释性文本 2 2" xfId="961"/>
    <cellStyle name="解释性文本 2 3" xfId="962"/>
    <cellStyle name="解释性文本 2 4" xfId="963"/>
    <cellStyle name="解释性文本 2 5" xfId="964"/>
    <cellStyle name="解释性文本 2 6" xfId="965"/>
    <cellStyle name="解释性文本 2 7" xfId="966"/>
    <cellStyle name="解释性文本 3" xfId="967"/>
    <cellStyle name="解释性文本 3 2" xfId="968"/>
    <cellStyle name="解释性文本 3 3" xfId="969"/>
    <cellStyle name="解释性文本 3 4" xfId="970"/>
    <cellStyle name="解释性文本 3 5" xfId="971"/>
    <cellStyle name="解释性文本 3 6" xfId="972"/>
    <cellStyle name="解释性文本 3 7" xfId="973"/>
    <cellStyle name="解释性文本 4" xfId="974"/>
    <cellStyle name="解释性文本 4 2" xfId="975"/>
    <cellStyle name="解释性文本 4 3" xfId="976"/>
    <cellStyle name="解释性文本 4 4" xfId="977"/>
    <cellStyle name="解释性文本 4 5" xfId="978"/>
    <cellStyle name="解释性文本 4 6" xfId="979"/>
    <cellStyle name="解释性文本 4 7" xfId="980"/>
    <cellStyle name="解释性文本 5" xfId="981"/>
    <cellStyle name="解释性文本 5 2" xfId="982"/>
    <cellStyle name="解释性文本 5 3" xfId="983"/>
    <cellStyle name="解释性文本 5 4" xfId="984"/>
    <cellStyle name="解释性文本 5 5" xfId="985"/>
    <cellStyle name="解释性文本 5 6" xfId="986"/>
    <cellStyle name="解释性文本 5 7" xfId="987"/>
    <cellStyle name="警告文本 2" xfId="988"/>
    <cellStyle name="警告文本 2 2" xfId="989"/>
    <cellStyle name="警告文本 2 3" xfId="990"/>
    <cellStyle name="警告文本 2 4" xfId="991"/>
    <cellStyle name="警告文本 2 5" xfId="992"/>
    <cellStyle name="警告文本 2 6" xfId="993"/>
    <cellStyle name="警告文本 2 7" xfId="994"/>
    <cellStyle name="警告文本 3" xfId="995"/>
    <cellStyle name="警告文本 3 2" xfId="996"/>
    <cellStyle name="警告文本 3 3" xfId="997"/>
    <cellStyle name="警告文本 3 4" xfId="998"/>
    <cellStyle name="警告文本 3 5" xfId="999"/>
    <cellStyle name="警告文本 3 6" xfId="1000"/>
    <cellStyle name="警告文本 3 7" xfId="1001"/>
    <cellStyle name="警告文本 4" xfId="1002"/>
    <cellStyle name="警告文本 4 2" xfId="1003"/>
    <cellStyle name="警告文本 4 3" xfId="1004"/>
    <cellStyle name="警告文本 4 4" xfId="1005"/>
    <cellStyle name="警告文本 4 5" xfId="1006"/>
    <cellStyle name="警告文本 4 6" xfId="1007"/>
    <cellStyle name="警告文本 4 7" xfId="1008"/>
    <cellStyle name="警告文本 5" xfId="1009"/>
    <cellStyle name="警告文本 5 2" xfId="1010"/>
    <cellStyle name="警告文本 5 3" xfId="1011"/>
    <cellStyle name="警告文本 5 4" xfId="1012"/>
    <cellStyle name="警告文本 5 5" xfId="1013"/>
    <cellStyle name="警告文本 5 6" xfId="1014"/>
    <cellStyle name="警告文本 5 7" xfId="1015"/>
    <cellStyle name="链接单元格 2" xfId="1016"/>
    <cellStyle name="链接单元格 2 2" xfId="1017"/>
    <cellStyle name="链接单元格 2 3" xfId="1018"/>
    <cellStyle name="链接单元格 2 4" xfId="1019"/>
    <cellStyle name="链接单元格 2 5" xfId="1020"/>
    <cellStyle name="链接单元格 2 6" xfId="1021"/>
    <cellStyle name="链接单元格 2 7" xfId="1022"/>
    <cellStyle name="链接单元格 3" xfId="1023"/>
    <cellStyle name="链接单元格 3 2" xfId="1024"/>
    <cellStyle name="链接单元格 3 3" xfId="1025"/>
    <cellStyle name="链接单元格 3 4" xfId="1026"/>
    <cellStyle name="链接单元格 3 5" xfId="1027"/>
    <cellStyle name="链接单元格 3 6" xfId="1028"/>
    <cellStyle name="链接单元格 3 7" xfId="1029"/>
    <cellStyle name="链接单元格 4" xfId="1030"/>
    <cellStyle name="链接单元格 4 2" xfId="1031"/>
    <cellStyle name="链接单元格 4 3" xfId="1032"/>
    <cellStyle name="链接单元格 4 4" xfId="1033"/>
    <cellStyle name="链接单元格 4 5" xfId="1034"/>
    <cellStyle name="链接单元格 4 6" xfId="1035"/>
    <cellStyle name="链接单元格 4 7" xfId="1036"/>
    <cellStyle name="链接单元格 5" xfId="1037"/>
    <cellStyle name="链接单元格 5 2" xfId="1038"/>
    <cellStyle name="链接单元格 5 3" xfId="1039"/>
    <cellStyle name="链接单元格 5 4" xfId="1040"/>
    <cellStyle name="链接单元格 5 5" xfId="1041"/>
    <cellStyle name="链接单元格 5 6" xfId="1042"/>
    <cellStyle name="链接单元格 5 7" xfId="1043"/>
    <cellStyle name="强调文字颜色 1 2" xfId="1044"/>
    <cellStyle name="强调文字颜色 1 2 2" xfId="1045"/>
    <cellStyle name="强调文字颜色 1 2 3" xfId="1046"/>
    <cellStyle name="强调文字颜色 1 2 4" xfId="1047"/>
    <cellStyle name="强调文字颜色 1 2 5" xfId="1048"/>
    <cellStyle name="强调文字颜色 1 2 6" xfId="1049"/>
    <cellStyle name="强调文字颜色 1 2 7" xfId="1050"/>
    <cellStyle name="强调文字颜色 1 3" xfId="1051"/>
    <cellStyle name="强调文字颜色 1 3 2" xfId="1052"/>
    <cellStyle name="强调文字颜色 1 3 3" xfId="1053"/>
    <cellStyle name="强调文字颜色 1 3 4" xfId="1054"/>
    <cellStyle name="强调文字颜色 1 3 5" xfId="1055"/>
    <cellStyle name="强调文字颜色 1 3 6" xfId="1056"/>
    <cellStyle name="强调文字颜色 1 3 7" xfId="1057"/>
    <cellStyle name="强调文字颜色 1 4" xfId="1058"/>
    <cellStyle name="强调文字颜色 1 4 2" xfId="1059"/>
    <cellStyle name="强调文字颜色 1 4 3" xfId="1060"/>
    <cellStyle name="强调文字颜色 1 4 4" xfId="1061"/>
    <cellStyle name="强调文字颜色 1 4 5" xfId="1062"/>
    <cellStyle name="强调文字颜色 1 4 6" xfId="1063"/>
    <cellStyle name="强调文字颜色 1 4 7" xfId="1064"/>
    <cellStyle name="强调文字颜色 1 5" xfId="1065"/>
    <cellStyle name="强调文字颜色 1 5 2" xfId="1066"/>
    <cellStyle name="强调文字颜色 1 5 3" xfId="1067"/>
    <cellStyle name="强调文字颜色 1 5 4" xfId="1068"/>
    <cellStyle name="强调文字颜色 1 5 5" xfId="1069"/>
    <cellStyle name="强调文字颜色 1 5 6" xfId="1070"/>
    <cellStyle name="强调文字颜色 1 5 7" xfId="1071"/>
    <cellStyle name="强调文字颜色 2 2" xfId="1072"/>
    <cellStyle name="强调文字颜色 2 2 2" xfId="1073"/>
    <cellStyle name="强调文字颜色 2 2 3" xfId="1074"/>
    <cellStyle name="强调文字颜色 2 2 4" xfId="1075"/>
    <cellStyle name="强调文字颜色 2 2 5" xfId="1076"/>
    <cellStyle name="强调文字颜色 2 2 6" xfId="1077"/>
    <cellStyle name="强调文字颜色 2 2 7" xfId="1078"/>
    <cellStyle name="强调文字颜色 2 3" xfId="1079"/>
    <cellStyle name="强调文字颜色 2 3 2" xfId="1080"/>
    <cellStyle name="强调文字颜色 2 3 3" xfId="1081"/>
    <cellStyle name="强调文字颜色 2 3 4" xfId="1082"/>
    <cellStyle name="强调文字颜色 2 3 5" xfId="1083"/>
    <cellStyle name="强调文字颜色 2 3 6" xfId="1084"/>
    <cellStyle name="强调文字颜色 2 3 7" xfId="1085"/>
    <cellStyle name="强调文字颜色 2 4" xfId="1086"/>
    <cellStyle name="强调文字颜色 2 4 2" xfId="1087"/>
    <cellStyle name="强调文字颜色 2 4 3" xfId="1088"/>
    <cellStyle name="强调文字颜色 2 4 4" xfId="1089"/>
    <cellStyle name="强调文字颜色 2 4 5" xfId="1090"/>
    <cellStyle name="强调文字颜色 2 4 6" xfId="1091"/>
    <cellStyle name="强调文字颜色 2 4 7" xfId="1092"/>
    <cellStyle name="强调文字颜色 2 5" xfId="1093"/>
    <cellStyle name="强调文字颜色 2 5 2" xfId="1094"/>
    <cellStyle name="强调文字颜色 2 5 3" xfId="1095"/>
    <cellStyle name="强调文字颜色 2 5 4" xfId="1096"/>
    <cellStyle name="强调文字颜色 2 5 5" xfId="1097"/>
    <cellStyle name="强调文字颜色 2 5 6" xfId="1098"/>
    <cellStyle name="强调文字颜色 2 5 7" xfId="1099"/>
    <cellStyle name="强调文字颜色 3 2" xfId="1100"/>
    <cellStyle name="强调文字颜色 3 2 2" xfId="1101"/>
    <cellStyle name="强调文字颜色 3 2 3" xfId="1102"/>
    <cellStyle name="强调文字颜色 3 2 4" xfId="1103"/>
    <cellStyle name="强调文字颜色 3 2 5" xfId="1104"/>
    <cellStyle name="强调文字颜色 3 2 6" xfId="1105"/>
    <cellStyle name="强调文字颜色 3 2 7" xfId="1106"/>
    <cellStyle name="强调文字颜色 3 3" xfId="1107"/>
    <cellStyle name="强调文字颜色 3 3 2" xfId="1108"/>
    <cellStyle name="强调文字颜色 3 3 3" xfId="1109"/>
    <cellStyle name="强调文字颜色 3 3 4" xfId="1110"/>
    <cellStyle name="强调文字颜色 3 3 5" xfId="1111"/>
    <cellStyle name="强调文字颜色 3 3 6" xfId="1112"/>
    <cellStyle name="强调文字颜色 3 3 7" xfId="1113"/>
    <cellStyle name="强调文字颜色 3 4" xfId="1114"/>
    <cellStyle name="强调文字颜色 3 4 2" xfId="1115"/>
    <cellStyle name="强调文字颜色 3 4 3" xfId="1116"/>
    <cellStyle name="强调文字颜色 3 4 4" xfId="1117"/>
    <cellStyle name="强调文字颜色 3 4 5" xfId="1118"/>
    <cellStyle name="强调文字颜色 3 4 6" xfId="1119"/>
    <cellStyle name="强调文字颜色 3 4 7" xfId="1120"/>
    <cellStyle name="强调文字颜色 3 5" xfId="1121"/>
    <cellStyle name="强调文字颜色 3 5 2" xfId="1122"/>
    <cellStyle name="强调文字颜色 3 5 3" xfId="1123"/>
    <cellStyle name="强调文字颜色 3 5 4" xfId="1124"/>
    <cellStyle name="强调文字颜色 3 5 5" xfId="1125"/>
    <cellStyle name="强调文字颜色 3 5 6" xfId="1126"/>
    <cellStyle name="强调文字颜色 3 5 7" xfId="1127"/>
    <cellStyle name="强调文字颜色 4 2" xfId="1128"/>
    <cellStyle name="强调文字颜色 4 2 2" xfId="1129"/>
    <cellStyle name="强调文字颜色 4 2 3" xfId="1130"/>
    <cellStyle name="强调文字颜色 4 2 4" xfId="1131"/>
    <cellStyle name="强调文字颜色 4 2 5" xfId="1132"/>
    <cellStyle name="强调文字颜色 4 2 6" xfId="1133"/>
    <cellStyle name="强调文字颜色 4 2 7" xfId="1134"/>
    <cellStyle name="强调文字颜色 4 3" xfId="1135"/>
    <cellStyle name="强调文字颜色 4 3 2" xfId="1136"/>
    <cellStyle name="强调文字颜色 4 3 3" xfId="1137"/>
    <cellStyle name="强调文字颜色 4 3 4" xfId="1138"/>
    <cellStyle name="强调文字颜色 4 3 5" xfId="1139"/>
    <cellStyle name="强调文字颜色 4 3 6" xfId="1140"/>
    <cellStyle name="强调文字颜色 4 3 7" xfId="1141"/>
    <cellStyle name="强调文字颜色 4 4" xfId="1142"/>
    <cellStyle name="强调文字颜色 4 4 2" xfId="1143"/>
    <cellStyle name="强调文字颜色 4 4 3" xfId="1144"/>
    <cellStyle name="强调文字颜色 4 4 4" xfId="1145"/>
    <cellStyle name="强调文字颜色 4 4 5" xfId="1146"/>
    <cellStyle name="强调文字颜色 4 4 6" xfId="1147"/>
    <cellStyle name="强调文字颜色 4 4 7" xfId="1148"/>
    <cellStyle name="强调文字颜色 4 5" xfId="1149"/>
    <cellStyle name="强调文字颜色 4 5 2" xfId="1150"/>
    <cellStyle name="强调文字颜色 4 5 3" xfId="1151"/>
    <cellStyle name="强调文字颜色 4 5 4" xfId="1152"/>
    <cellStyle name="强调文字颜色 4 5 5" xfId="1153"/>
    <cellStyle name="强调文字颜色 4 5 6" xfId="1154"/>
    <cellStyle name="强调文字颜色 4 5 7" xfId="1155"/>
    <cellStyle name="强调文字颜色 5 2" xfId="1156"/>
    <cellStyle name="强调文字颜色 5 2 2" xfId="1157"/>
    <cellStyle name="强调文字颜色 5 2 3" xfId="1158"/>
    <cellStyle name="强调文字颜色 5 2 4" xfId="1159"/>
    <cellStyle name="强调文字颜色 5 2 5" xfId="1160"/>
    <cellStyle name="强调文字颜色 5 2 6" xfId="1161"/>
    <cellStyle name="强调文字颜色 5 2 7" xfId="1162"/>
    <cellStyle name="强调文字颜色 5 3" xfId="1163"/>
    <cellStyle name="强调文字颜色 5 3 2" xfId="1164"/>
    <cellStyle name="强调文字颜色 5 3 3" xfId="1165"/>
    <cellStyle name="强调文字颜色 5 3 4" xfId="1166"/>
    <cellStyle name="强调文字颜色 5 3 5" xfId="1167"/>
    <cellStyle name="强调文字颜色 5 3 6" xfId="1168"/>
    <cellStyle name="强调文字颜色 5 3 7" xfId="1169"/>
    <cellStyle name="强调文字颜色 5 4" xfId="1170"/>
    <cellStyle name="强调文字颜色 5 4 2" xfId="1171"/>
    <cellStyle name="强调文字颜色 5 4 3" xfId="1172"/>
    <cellStyle name="强调文字颜色 5 4 4" xfId="1173"/>
    <cellStyle name="强调文字颜色 5 4 5" xfId="1174"/>
    <cellStyle name="强调文字颜色 5 4 6" xfId="1175"/>
    <cellStyle name="强调文字颜色 5 4 7" xfId="1176"/>
    <cellStyle name="强调文字颜色 5 5" xfId="1177"/>
    <cellStyle name="强调文字颜色 5 5 2" xfId="1178"/>
    <cellStyle name="强调文字颜色 5 5 3" xfId="1179"/>
    <cellStyle name="强调文字颜色 5 5 4" xfId="1180"/>
    <cellStyle name="强调文字颜色 5 5 5" xfId="1181"/>
    <cellStyle name="强调文字颜色 5 5 6" xfId="1182"/>
    <cellStyle name="强调文字颜色 5 5 7" xfId="1183"/>
    <cellStyle name="强调文字颜色 6 2" xfId="1184"/>
    <cellStyle name="强调文字颜色 6 2 2" xfId="1185"/>
    <cellStyle name="强调文字颜色 6 2 3" xfId="1186"/>
    <cellStyle name="强调文字颜色 6 2 4" xfId="1187"/>
    <cellStyle name="强调文字颜色 6 2 5" xfId="1188"/>
    <cellStyle name="强调文字颜色 6 2 6" xfId="1189"/>
    <cellStyle name="强调文字颜色 6 2 7" xfId="1190"/>
    <cellStyle name="强调文字颜色 6 3" xfId="1191"/>
    <cellStyle name="强调文字颜色 6 3 2" xfId="1192"/>
    <cellStyle name="强调文字颜色 6 3 3" xfId="1193"/>
    <cellStyle name="强调文字颜色 6 3 4" xfId="1194"/>
    <cellStyle name="强调文字颜色 6 3 5" xfId="1195"/>
    <cellStyle name="强调文字颜色 6 3 6" xfId="1196"/>
    <cellStyle name="强调文字颜色 6 3 7" xfId="1197"/>
    <cellStyle name="强调文字颜色 6 4" xfId="1198"/>
    <cellStyle name="强调文字颜色 6 4 2" xfId="1199"/>
    <cellStyle name="强调文字颜色 6 4 3" xfId="1200"/>
    <cellStyle name="强调文字颜色 6 4 4" xfId="1201"/>
    <cellStyle name="强调文字颜色 6 4 5" xfId="1202"/>
    <cellStyle name="强调文字颜色 6 4 6" xfId="1203"/>
    <cellStyle name="强调文字颜色 6 4 7" xfId="1204"/>
    <cellStyle name="强调文字颜色 6 5" xfId="1205"/>
    <cellStyle name="强调文字颜色 6 5 2" xfId="1206"/>
    <cellStyle name="强调文字颜色 6 5 3" xfId="1207"/>
    <cellStyle name="强调文字颜色 6 5 4" xfId="1208"/>
    <cellStyle name="强调文字颜色 6 5 5" xfId="1209"/>
    <cellStyle name="强调文字颜色 6 5 6" xfId="1210"/>
    <cellStyle name="强调文字颜色 6 5 7" xfId="1211"/>
    <cellStyle name="适中 2" xfId="1212"/>
    <cellStyle name="适中 2 2" xfId="1213"/>
    <cellStyle name="适中 2 3" xfId="1214"/>
    <cellStyle name="适中 2 4" xfId="1215"/>
    <cellStyle name="适中 2 5" xfId="1216"/>
    <cellStyle name="适中 2 6" xfId="1217"/>
    <cellStyle name="适中 2 7" xfId="1218"/>
    <cellStyle name="适中 3" xfId="1219"/>
    <cellStyle name="适中 3 2" xfId="1220"/>
    <cellStyle name="适中 3 3" xfId="1221"/>
    <cellStyle name="适中 3 4" xfId="1222"/>
    <cellStyle name="适中 3 5" xfId="1223"/>
    <cellStyle name="适中 3 6" xfId="1224"/>
    <cellStyle name="适中 3 7" xfId="1225"/>
    <cellStyle name="适中 4" xfId="1226"/>
    <cellStyle name="适中 4 2" xfId="1227"/>
    <cellStyle name="适中 4 3" xfId="1228"/>
    <cellStyle name="适中 4 4" xfId="1229"/>
    <cellStyle name="适中 4 5" xfId="1230"/>
    <cellStyle name="适中 4 6" xfId="1231"/>
    <cellStyle name="适中 4 7" xfId="1232"/>
    <cellStyle name="适中 5" xfId="1233"/>
    <cellStyle name="适中 5 2" xfId="1234"/>
    <cellStyle name="适中 5 3" xfId="1235"/>
    <cellStyle name="适中 5 4" xfId="1236"/>
    <cellStyle name="适中 5 5" xfId="1237"/>
    <cellStyle name="适中 5 6" xfId="1238"/>
    <cellStyle name="适中 5 7" xfId="1239"/>
    <cellStyle name="输出 2" xfId="1240"/>
    <cellStyle name="输出 2 2" xfId="1241"/>
    <cellStyle name="输出 2 3" xfId="1242"/>
    <cellStyle name="输出 2 4" xfId="1243"/>
    <cellStyle name="输出 2 5" xfId="1244"/>
    <cellStyle name="输出 2 6" xfId="1245"/>
    <cellStyle name="输出 2 7" xfId="1246"/>
    <cellStyle name="输出 3" xfId="1247"/>
    <cellStyle name="输出 3 2" xfId="1248"/>
    <cellStyle name="输出 3 3" xfId="1249"/>
    <cellStyle name="输出 3 4" xfId="1250"/>
    <cellStyle name="输出 3 5" xfId="1251"/>
    <cellStyle name="输出 3 6" xfId="1252"/>
    <cellStyle name="输出 3 7" xfId="1253"/>
    <cellStyle name="输出 4" xfId="1254"/>
    <cellStyle name="输出 4 2" xfId="1255"/>
    <cellStyle name="输出 4 3" xfId="1256"/>
    <cellStyle name="输出 4 4" xfId="1257"/>
    <cellStyle name="输出 4 5" xfId="1258"/>
    <cellStyle name="输出 4 6" xfId="1259"/>
    <cellStyle name="输出 4 7" xfId="1260"/>
    <cellStyle name="输出 5" xfId="1261"/>
    <cellStyle name="输出 5 2" xfId="1262"/>
    <cellStyle name="输出 5 3" xfId="1263"/>
    <cellStyle name="输出 5 4" xfId="1264"/>
    <cellStyle name="输出 5 5" xfId="1265"/>
    <cellStyle name="输出 5 6" xfId="1266"/>
    <cellStyle name="输出 5 7" xfId="1267"/>
    <cellStyle name="输入 2" xfId="1268"/>
    <cellStyle name="输入 2 2" xfId="1269"/>
    <cellStyle name="输入 2 3" xfId="1270"/>
    <cellStyle name="输入 2 4" xfId="1271"/>
    <cellStyle name="输入 2 5" xfId="1272"/>
    <cellStyle name="输入 2 6" xfId="1273"/>
    <cellStyle name="输入 2 7" xfId="1274"/>
    <cellStyle name="输入 3" xfId="1275"/>
    <cellStyle name="输入 3 2" xfId="1276"/>
    <cellStyle name="输入 3 3" xfId="1277"/>
    <cellStyle name="输入 3 4" xfId="1278"/>
    <cellStyle name="输入 3 5" xfId="1279"/>
    <cellStyle name="输入 3 6" xfId="1280"/>
    <cellStyle name="输入 3 7" xfId="1281"/>
    <cellStyle name="输入 4" xfId="1282"/>
    <cellStyle name="输入 4 2" xfId="1283"/>
    <cellStyle name="输入 4 3" xfId="1284"/>
    <cellStyle name="输入 4 4" xfId="1285"/>
    <cellStyle name="输入 4 5" xfId="1286"/>
    <cellStyle name="输入 4 6" xfId="1287"/>
    <cellStyle name="输入 4 7" xfId="1288"/>
    <cellStyle name="输入 5" xfId="1289"/>
    <cellStyle name="输入 5 2" xfId="1290"/>
    <cellStyle name="输入 5 3" xfId="1291"/>
    <cellStyle name="输入 5 4" xfId="1292"/>
    <cellStyle name="输入 5 5" xfId="1293"/>
    <cellStyle name="输入 5 6" xfId="1294"/>
    <cellStyle name="输入 5 7" xfId="1295"/>
    <cellStyle name="注释 2" xfId="1296"/>
    <cellStyle name="注释 2 2" xfId="1297"/>
    <cellStyle name="注释 2 3" xfId="1298"/>
    <cellStyle name="注释 2 4" xfId="1299"/>
    <cellStyle name="注释 2 5" xfId="1300"/>
    <cellStyle name="注释 2 6" xfId="1301"/>
    <cellStyle name="注释 2 7" xfId="1302"/>
    <cellStyle name="注释 3" xfId="1303"/>
    <cellStyle name="注释 3 2" xfId="1304"/>
    <cellStyle name="注释 3 3" xfId="1305"/>
    <cellStyle name="注释 3 4" xfId="1306"/>
    <cellStyle name="注释 3 5" xfId="1307"/>
    <cellStyle name="注释 3 6" xfId="1308"/>
    <cellStyle name="注释 3 7" xfId="1309"/>
    <cellStyle name="注释 4" xfId="1310"/>
    <cellStyle name="注释 4 2" xfId="1311"/>
    <cellStyle name="注释 4 3" xfId="1312"/>
    <cellStyle name="注释 4 4" xfId="1313"/>
    <cellStyle name="注释 4 5" xfId="1314"/>
    <cellStyle name="注释 4 6" xfId="1315"/>
    <cellStyle name="注释 4 7" xfId="1316"/>
    <cellStyle name="注释 5" xfId="1317"/>
    <cellStyle name="注释 5 2" xfId="1318"/>
    <cellStyle name="注释 5 3" xfId="1319"/>
    <cellStyle name="注释 5 4" xfId="1320"/>
    <cellStyle name="注释 5 5" xfId="1321"/>
    <cellStyle name="注释 5 6" xfId="1322"/>
    <cellStyle name="注释 5 7" xfId="132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2"/>
  <sheetViews>
    <sheetView tabSelected="1" topLeftCell="C351" zoomScale="85" zoomScaleNormal="85" workbookViewId="0">
      <selection activeCell="Y158" sqref="Y158:Y162"/>
    </sheetView>
  </sheetViews>
  <sheetFormatPr defaultColWidth="9" defaultRowHeight="21.95" customHeight="1" x14ac:dyDescent="0.15"/>
  <cols>
    <col min="1" max="1" width="4" style="31" hidden="1" customWidth="1"/>
    <col min="2" max="2" width="6.75" style="1" hidden="1" customWidth="1"/>
    <col min="3" max="3" width="13.125" style="1" customWidth="1"/>
    <col min="4" max="4" width="6.875" style="1" customWidth="1"/>
    <col min="5" max="5" width="9.125" style="1" customWidth="1"/>
    <col min="6" max="6" width="13.25" style="1" hidden="1" customWidth="1"/>
    <col min="7" max="7" width="20.5" style="31" customWidth="1"/>
    <col min="8" max="8" width="5" style="1" hidden="1" customWidth="1"/>
    <col min="9" max="9" width="3.25" style="1" hidden="1" customWidth="1"/>
    <col min="10" max="10" width="6.5" style="1" hidden="1" customWidth="1"/>
    <col min="11" max="11" width="13.125" style="1" hidden="1" customWidth="1"/>
    <col min="12" max="12" width="23.875" style="32" hidden="1" customWidth="1"/>
    <col min="13" max="13" width="7" style="32" hidden="1" customWidth="1"/>
    <col min="14" max="14" width="7.875" style="32" hidden="1" customWidth="1"/>
    <col min="15" max="15" width="8.375" style="32" hidden="1" customWidth="1"/>
    <col min="16" max="16" width="6.25" style="32" hidden="1" customWidth="1"/>
    <col min="17" max="17" width="9.25" style="32" hidden="1" customWidth="1"/>
    <col min="18" max="19" width="12.5" style="32" hidden="1" customWidth="1"/>
    <col min="20" max="23" width="24.375" style="1" hidden="1" customWidth="1"/>
    <col min="24" max="25" width="24.375" style="1" customWidth="1"/>
    <col min="26" max="16384" width="9" style="1"/>
  </cols>
  <sheetData>
    <row r="1" spans="1:25" ht="80.25" customHeight="1" x14ac:dyDescent="0.15">
      <c r="C1" s="110" t="s">
        <v>507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s="2" customFormat="1" ht="18" customHeight="1" x14ac:dyDescent="0.15">
      <c r="A2" s="106" t="s">
        <v>0</v>
      </c>
      <c r="B2" s="106" t="s">
        <v>1</v>
      </c>
      <c r="C2" s="126" t="s">
        <v>8</v>
      </c>
      <c r="D2" s="106" t="s">
        <v>2</v>
      </c>
      <c r="E2" s="107" t="s">
        <v>202</v>
      </c>
      <c r="F2" s="107" t="s">
        <v>3</v>
      </c>
      <c r="G2" s="106" t="s">
        <v>4</v>
      </c>
      <c r="H2" s="106" t="s">
        <v>5</v>
      </c>
      <c r="I2" s="107" t="s">
        <v>6</v>
      </c>
      <c r="J2" s="106" t="s">
        <v>7</v>
      </c>
      <c r="K2" s="111" t="s">
        <v>203</v>
      </c>
      <c r="L2" s="120" t="s">
        <v>204</v>
      </c>
      <c r="M2" s="120" t="s">
        <v>205</v>
      </c>
      <c r="N2" s="120" t="s">
        <v>206</v>
      </c>
      <c r="O2" s="120" t="s">
        <v>207</v>
      </c>
      <c r="P2" s="120" t="s">
        <v>208</v>
      </c>
      <c r="Q2" s="120" t="s">
        <v>209</v>
      </c>
      <c r="R2" s="123" t="s">
        <v>210</v>
      </c>
      <c r="S2" s="123" t="s">
        <v>211</v>
      </c>
      <c r="T2" s="111" t="s">
        <v>212</v>
      </c>
      <c r="U2" s="111" t="s">
        <v>213</v>
      </c>
      <c r="V2" s="35"/>
      <c r="W2" s="111" t="s">
        <v>214</v>
      </c>
      <c r="X2" s="111" t="s">
        <v>215</v>
      </c>
      <c r="Y2" s="111" t="s">
        <v>216</v>
      </c>
    </row>
    <row r="3" spans="1:25" s="2" customFormat="1" ht="27" customHeight="1" x14ac:dyDescent="0.15">
      <c r="A3" s="106"/>
      <c r="B3" s="106"/>
      <c r="C3" s="126"/>
      <c r="D3" s="106"/>
      <c r="E3" s="108"/>
      <c r="F3" s="108"/>
      <c r="G3" s="106"/>
      <c r="H3" s="106"/>
      <c r="I3" s="108"/>
      <c r="J3" s="106"/>
      <c r="K3" s="112"/>
      <c r="L3" s="121"/>
      <c r="M3" s="121"/>
      <c r="N3" s="121"/>
      <c r="O3" s="121"/>
      <c r="P3" s="121"/>
      <c r="Q3" s="121"/>
      <c r="R3" s="124"/>
      <c r="S3" s="124"/>
      <c r="T3" s="112"/>
      <c r="U3" s="112"/>
      <c r="V3" s="36"/>
      <c r="W3" s="112"/>
      <c r="X3" s="112"/>
      <c r="Y3" s="112"/>
    </row>
    <row r="4" spans="1:25" s="2" customFormat="1" ht="54" customHeight="1" x14ac:dyDescent="0.15">
      <c r="A4" s="106"/>
      <c r="B4" s="106"/>
      <c r="C4" s="127"/>
      <c r="D4" s="106"/>
      <c r="E4" s="109"/>
      <c r="F4" s="109"/>
      <c r="G4" s="106"/>
      <c r="H4" s="106"/>
      <c r="I4" s="109"/>
      <c r="J4" s="106"/>
      <c r="K4" s="113"/>
      <c r="L4" s="122"/>
      <c r="M4" s="122"/>
      <c r="N4" s="122"/>
      <c r="O4" s="122"/>
      <c r="P4" s="122"/>
      <c r="Q4" s="122"/>
      <c r="R4" s="125"/>
      <c r="S4" s="125"/>
      <c r="T4" s="113"/>
      <c r="U4" s="113"/>
      <c r="V4" s="37"/>
      <c r="W4" s="113"/>
      <c r="X4" s="113"/>
      <c r="Y4" s="113"/>
    </row>
    <row r="5" spans="1:25" ht="33" customHeight="1" x14ac:dyDescent="0.15">
      <c r="A5" s="3" t="s">
        <v>217</v>
      </c>
      <c r="B5" s="4" t="s">
        <v>218</v>
      </c>
      <c r="C5" s="114" t="s">
        <v>11</v>
      </c>
      <c r="D5" s="4">
        <v>33</v>
      </c>
      <c r="E5" s="43">
        <v>1</v>
      </c>
      <c r="F5" s="44">
        <v>60109</v>
      </c>
      <c r="G5" s="45" t="s">
        <v>9</v>
      </c>
      <c r="H5" s="46" t="s">
        <v>10</v>
      </c>
      <c r="I5" s="46">
        <v>4</v>
      </c>
      <c r="J5" s="46">
        <v>2</v>
      </c>
      <c r="K5" s="47">
        <v>35</v>
      </c>
      <c r="L5" s="48" t="s">
        <v>219</v>
      </c>
      <c r="M5" s="46">
        <v>2</v>
      </c>
      <c r="N5" s="48">
        <v>2</v>
      </c>
      <c r="O5" s="49">
        <f t="shared" ref="O5:O29" si="0">SUM(P5:R5)</f>
        <v>12</v>
      </c>
      <c r="P5" s="48">
        <v>0</v>
      </c>
      <c r="Q5" s="48">
        <v>2</v>
      </c>
      <c r="R5" s="48">
        <v>10</v>
      </c>
      <c r="S5" s="49">
        <v>16</v>
      </c>
      <c r="T5" s="50">
        <v>14</v>
      </c>
      <c r="U5" s="50"/>
      <c r="V5" s="50"/>
      <c r="W5" s="50">
        <f>T5+S5</f>
        <v>30</v>
      </c>
      <c r="X5" s="50">
        <f t="shared" ref="X5:X36" si="1">W5*E5</f>
        <v>30</v>
      </c>
      <c r="Y5" s="114">
        <f>X5+X6+X7</f>
        <v>90</v>
      </c>
    </row>
    <row r="6" spans="1:25" ht="33" customHeight="1" x14ac:dyDescent="0.15">
      <c r="A6" s="3" t="s">
        <v>220</v>
      </c>
      <c r="B6" s="4" t="s">
        <v>221</v>
      </c>
      <c r="C6" s="115" t="s">
        <v>11</v>
      </c>
      <c r="D6" s="4">
        <v>43</v>
      </c>
      <c r="E6" s="43">
        <v>1</v>
      </c>
      <c r="F6" s="44">
        <v>60109</v>
      </c>
      <c r="G6" s="45" t="s">
        <v>9</v>
      </c>
      <c r="H6" s="46" t="s">
        <v>10</v>
      </c>
      <c r="I6" s="46">
        <v>4</v>
      </c>
      <c r="J6" s="46">
        <v>2</v>
      </c>
      <c r="K6" s="47">
        <v>35</v>
      </c>
      <c r="L6" s="48" t="s">
        <v>222</v>
      </c>
      <c r="M6" s="48">
        <v>2</v>
      </c>
      <c r="N6" s="48">
        <v>2</v>
      </c>
      <c r="O6" s="49">
        <f t="shared" si="0"/>
        <v>10</v>
      </c>
      <c r="P6" s="48">
        <v>0</v>
      </c>
      <c r="Q6" s="48">
        <v>0</v>
      </c>
      <c r="R6" s="48">
        <v>10</v>
      </c>
      <c r="S6" s="49">
        <v>14</v>
      </c>
      <c r="T6" s="50">
        <v>14</v>
      </c>
      <c r="U6" s="50"/>
      <c r="V6" s="50"/>
      <c r="W6" s="50">
        <f t="shared" ref="W6:W53" si="2">T6+S6</f>
        <v>28</v>
      </c>
      <c r="X6" s="50">
        <f t="shared" si="1"/>
        <v>28</v>
      </c>
      <c r="Y6" s="115"/>
    </row>
    <row r="7" spans="1:25" ht="21.95" customHeight="1" x14ac:dyDescent="0.15">
      <c r="A7" s="3" t="s">
        <v>223</v>
      </c>
      <c r="B7" s="4" t="s">
        <v>224</v>
      </c>
      <c r="C7" s="116" t="s">
        <v>11</v>
      </c>
      <c r="D7" s="4">
        <v>27</v>
      </c>
      <c r="E7" s="43">
        <v>1</v>
      </c>
      <c r="F7" s="44">
        <v>60109</v>
      </c>
      <c r="G7" s="45" t="s">
        <v>9</v>
      </c>
      <c r="H7" s="46" t="s">
        <v>10</v>
      </c>
      <c r="I7" s="46">
        <v>4</v>
      </c>
      <c r="J7" s="46">
        <v>2</v>
      </c>
      <c r="K7" s="47">
        <v>35</v>
      </c>
      <c r="L7" s="48" t="s">
        <v>225</v>
      </c>
      <c r="M7" s="48">
        <v>2</v>
      </c>
      <c r="N7" s="48">
        <v>2</v>
      </c>
      <c r="O7" s="49">
        <f t="shared" si="0"/>
        <v>12</v>
      </c>
      <c r="P7" s="48">
        <v>2</v>
      </c>
      <c r="Q7" s="48">
        <v>2</v>
      </c>
      <c r="R7" s="48">
        <v>8</v>
      </c>
      <c r="S7" s="49">
        <v>16</v>
      </c>
      <c r="T7" s="50">
        <v>16</v>
      </c>
      <c r="U7" s="50"/>
      <c r="V7" s="50"/>
      <c r="W7" s="50">
        <f t="shared" si="2"/>
        <v>32</v>
      </c>
      <c r="X7" s="50">
        <f t="shared" si="1"/>
        <v>32</v>
      </c>
      <c r="Y7" s="116"/>
    </row>
    <row r="8" spans="1:25" s="6" customFormat="1" ht="30" customHeight="1" x14ac:dyDescent="0.25">
      <c r="A8" s="51" t="s">
        <v>226</v>
      </c>
      <c r="B8" s="52" t="s">
        <v>12</v>
      </c>
      <c r="C8" s="114" t="s">
        <v>15</v>
      </c>
      <c r="D8" s="52">
        <v>23</v>
      </c>
      <c r="E8" s="43">
        <v>1</v>
      </c>
      <c r="F8" s="53">
        <v>60311</v>
      </c>
      <c r="G8" s="54" t="s">
        <v>13</v>
      </c>
      <c r="H8" s="55" t="s">
        <v>14</v>
      </c>
      <c r="I8" s="55">
        <v>4</v>
      </c>
      <c r="J8" s="55">
        <v>3</v>
      </c>
      <c r="K8" s="43">
        <v>30</v>
      </c>
      <c r="L8" s="56" t="s">
        <v>227</v>
      </c>
      <c r="M8" s="56">
        <v>3</v>
      </c>
      <c r="N8" s="56">
        <v>3</v>
      </c>
      <c r="O8" s="49">
        <f t="shared" si="0"/>
        <v>21</v>
      </c>
      <c r="P8" s="56">
        <v>3</v>
      </c>
      <c r="Q8" s="56">
        <v>3</v>
      </c>
      <c r="R8" s="56">
        <v>15</v>
      </c>
      <c r="S8" s="49">
        <v>27</v>
      </c>
      <c r="T8" s="57">
        <v>24</v>
      </c>
      <c r="U8" s="50">
        <f t="shared" ref="U8:U39" si="3">T8*K8*E8</f>
        <v>720</v>
      </c>
      <c r="V8" s="114">
        <f>U8+U9+U10</f>
        <v>1680</v>
      </c>
      <c r="W8" s="50">
        <f t="shared" si="2"/>
        <v>51</v>
      </c>
      <c r="X8" s="50">
        <f t="shared" si="1"/>
        <v>51</v>
      </c>
      <c r="Y8" s="114">
        <f>SUM(X8:X13)</f>
        <v>213</v>
      </c>
    </row>
    <row r="9" spans="1:25" s="6" customFormat="1" ht="42.75" x14ac:dyDescent="0.25">
      <c r="A9" s="54" t="s">
        <v>228</v>
      </c>
      <c r="B9" s="43" t="s">
        <v>229</v>
      </c>
      <c r="C9" s="115" t="s">
        <v>230</v>
      </c>
      <c r="D9" s="43">
        <v>55</v>
      </c>
      <c r="E9" s="43">
        <v>1</v>
      </c>
      <c r="F9" s="44">
        <v>60012</v>
      </c>
      <c r="G9" s="54" t="s">
        <v>16</v>
      </c>
      <c r="H9" s="43" t="s">
        <v>14</v>
      </c>
      <c r="I9" s="43">
        <v>3</v>
      </c>
      <c r="J9" s="43">
        <v>2</v>
      </c>
      <c r="K9" s="43">
        <v>30</v>
      </c>
      <c r="L9" s="58" t="s">
        <v>231</v>
      </c>
      <c r="M9" s="43">
        <v>2</v>
      </c>
      <c r="N9" s="43">
        <v>2</v>
      </c>
      <c r="O9" s="49">
        <f t="shared" si="0"/>
        <v>14</v>
      </c>
      <c r="P9" s="58">
        <v>2</v>
      </c>
      <c r="Q9" s="58">
        <v>2</v>
      </c>
      <c r="R9" s="58">
        <v>10</v>
      </c>
      <c r="S9" s="49">
        <v>18</v>
      </c>
      <c r="T9" s="59">
        <v>16</v>
      </c>
      <c r="U9" s="50">
        <f t="shared" si="3"/>
        <v>480</v>
      </c>
      <c r="V9" s="115"/>
      <c r="W9" s="50">
        <f t="shared" si="2"/>
        <v>34</v>
      </c>
      <c r="X9" s="50">
        <f t="shared" si="1"/>
        <v>34</v>
      </c>
      <c r="Y9" s="115"/>
    </row>
    <row r="10" spans="1:25" s="6" customFormat="1" ht="33.75" customHeight="1" x14ac:dyDescent="0.25">
      <c r="A10" s="54" t="s">
        <v>232</v>
      </c>
      <c r="B10" s="43" t="s">
        <v>17</v>
      </c>
      <c r="C10" s="115" t="s">
        <v>15</v>
      </c>
      <c r="D10" s="43">
        <v>32</v>
      </c>
      <c r="E10" s="43">
        <v>1</v>
      </c>
      <c r="F10" s="44">
        <v>60012</v>
      </c>
      <c r="G10" s="54" t="s">
        <v>16</v>
      </c>
      <c r="H10" s="43" t="s">
        <v>10</v>
      </c>
      <c r="I10" s="43">
        <v>3</v>
      </c>
      <c r="J10" s="43">
        <v>2</v>
      </c>
      <c r="K10" s="43">
        <v>30</v>
      </c>
      <c r="L10" s="58" t="s">
        <v>233</v>
      </c>
      <c r="M10" s="43">
        <v>2</v>
      </c>
      <c r="N10" s="43">
        <v>2</v>
      </c>
      <c r="O10" s="49">
        <f t="shared" si="0"/>
        <v>14</v>
      </c>
      <c r="P10" s="43">
        <v>2</v>
      </c>
      <c r="Q10" s="43">
        <v>2</v>
      </c>
      <c r="R10" s="58">
        <v>10</v>
      </c>
      <c r="S10" s="49">
        <v>18</v>
      </c>
      <c r="T10" s="59">
        <v>16</v>
      </c>
      <c r="U10" s="50">
        <f t="shared" si="3"/>
        <v>480</v>
      </c>
      <c r="V10" s="116"/>
      <c r="W10" s="50">
        <f t="shared" si="2"/>
        <v>34</v>
      </c>
      <c r="X10" s="50">
        <f t="shared" si="1"/>
        <v>34</v>
      </c>
      <c r="Y10" s="115"/>
    </row>
    <row r="11" spans="1:25" s="6" customFormat="1" ht="26.1" customHeight="1" x14ac:dyDescent="0.25">
      <c r="A11" s="54" t="s">
        <v>18</v>
      </c>
      <c r="B11" s="43" t="s">
        <v>19</v>
      </c>
      <c r="C11" s="115" t="s">
        <v>15</v>
      </c>
      <c r="D11" s="43">
        <v>46</v>
      </c>
      <c r="E11" s="43">
        <v>1</v>
      </c>
      <c r="F11" s="44">
        <v>60012</v>
      </c>
      <c r="G11" s="51" t="s">
        <v>16</v>
      </c>
      <c r="H11" s="52" t="s">
        <v>14</v>
      </c>
      <c r="I11" s="52">
        <v>3</v>
      </c>
      <c r="J11" s="52">
        <v>2</v>
      </c>
      <c r="K11" s="43">
        <v>30</v>
      </c>
      <c r="L11" s="58" t="s">
        <v>234</v>
      </c>
      <c r="M11" s="58">
        <v>2</v>
      </c>
      <c r="N11" s="58">
        <v>2</v>
      </c>
      <c r="O11" s="49">
        <f t="shared" si="0"/>
        <v>12</v>
      </c>
      <c r="P11" s="58">
        <v>0</v>
      </c>
      <c r="Q11" s="58">
        <v>2</v>
      </c>
      <c r="R11" s="58">
        <v>10</v>
      </c>
      <c r="S11" s="49">
        <v>16</v>
      </c>
      <c r="T11" s="60">
        <v>14</v>
      </c>
      <c r="U11" s="50">
        <f t="shared" si="3"/>
        <v>420</v>
      </c>
      <c r="V11" s="117">
        <f>U11+U12+U13+U14+U15+U16</f>
        <v>3960</v>
      </c>
      <c r="W11" s="50">
        <f t="shared" si="2"/>
        <v>30</v>
      </c>
      <c r="X11" s="50">
        <f t="shared" si="1"/>
        <v>30</v>
      </c>
      <c r="Y11" s="115"/>
    </row>
    <row r="12" spans="1:25" s="6" customFormat="1" ht="114" x14ac:dyDescent="0.25">
      <c r="A12" s="54" t="s">
        <v>20</v>
      </c>
      <c r="B12" s="43" t="s">
        <v>21</v>
      </c>
      <c r="C12" s="115" t="s">
        <v>15</v>
      </c>
      <c r="D12" s="43">
        <v>45</v>
      </c>
      <c r="E12" s="43">
        <v>1</v>
      </c>
      <c r="F12" s="44">
        <v>60012</v>
      </c>
      <c r="G12" s="51" t="s">
        <v>16</v>
      </c>
      <c r="H12" s="52" t="s">
        <v>14</v>
      </c>
      <c r="I12" s="52">
        <v>3</v>
      </c>
      <c r="J12" s="52">
        <v>2</v>
      </c>
      <c r="K12" s="43">
        <v>30</v>
      </c>
      <c r="L12" s="56" t="s">
        <v>219</v>
      </c>
      <c r="M12" s="56">
        <v>2</v>
      </c>
      <c r="N12" s="56">
        <v>2</v>
      </c>
      <c r="O12" s="49">
        <f t="shared" si="0"/>
        <v>10</v>
      </c>
      <c r="P12" s="56">
        <v>0</v>
      </c>
      <c r="Q12" s="56">
        <v>2</v>
      </c>
      <c r="R12" s="56">
        <v>8</v>
      </c>
      <c r="S12" s="49">
        <v>14</v>
      </c>
      <c r="T12" s="61">
        <v>16</v>
      </c>
      <c r="U12" s="50">
        <f t="shared" si="3"/>
        <v>480</v>
      </c>
      <c r="V12" s="118"/>
      <c r="W12" s="50">
        <f t="shared" si="2"/>
        <v>30</v>
      </c>
      <c r="X12" s="50">
        <f t="shared" si="1"/>
        <v>30</v>
      </c>
      <c r="Y12" s="115"/>
    </row>
    <row r="13" spans="1:25" s="6" customFormat="1" ht="34.5" customHeight="1" x14ac:dyDescent="0.25">
      <c r="A13" s="54" t="s">
        <v>22</v>
      </c>
      <c r="B13" s="43" t="s">
        <v>23</v>
      </c>
      <c r="C13" s="116" t="s">
        <v>15</v>
      </c>
      <c r="D13" s="62" t="s">
        <v>235</v>
      </c>
      <c r="E13" s="43">
        <v>1</v>
      </c>
      <c r="F13" s="44">
        <v>60013</v>
      </c>
      <c r="G13" s="51" t="s">
        <v>24</v>
      </c>
      <c r="H13" s="52" t="s">
        <v>14</v>
      </c>
      <c r="I13" s="63">
        <v>3</v>
      </c>
      <c r="J13" s="43">
        <v>2</v>
      </c>
      <c r="K13" s="43">
        <v>30</v>
      </c>
      <c r="L13" s="56" t="s">
        <v>236</v>
      </c>
      <c r="M13" s="43">
        <v>2</v>
      </c>
      <c r="N13" s="56">
        <v>2</v>
      </c>
      <c r="O13" s="49">
        <f t="shared" si="0"/>
        <v>14</v>
      </c>
      <c r="P13" s="56">
        <v>2</v>
      </c>
      <c r="Q13" s="56">
        <v>2</v>
      </c>
      <c r="R13" s="56">
        <v>10</v>
      </c>
      <c r="S13" s="49">
        <v>18</v>
      </c>
      <c r="T13" s="61">
        <v>16</v>
      </c>
      <c r="U13" s="50">
        <f t="shared" si="3"/>
        <v>480</v>
      </c>
      <c r="V13" s="118"/>
      <c r="W13" s="50">
        <f t="shared" si="2"/>
        <v>34</v>
      </c>
      <c r="X13" s="50">
        <f t="shared" si="1"/>
        <v>34</v>
      </c>
      <c r="Y13" s="116"/>
    </row>
    <row r="14" spans="1:25" s="6" customFormat="1" ht="23.1" customHeight="1" x14ac:dyDescent="0.25">
      <c r="A14" s="64" t="s">
        <v>237</v>
      </c>
      <c r="B14" s="43" t="s">
        <v>238</v>
      </c>
      <c r="C14" s="8" t="s">
        <v>239</v>
      </c>
      <c r="D14" s="43">
        <v>35</v>
      </c>
      <c r="E14" s="43">
        <v>1</v>
      </c>
      <c r="F14" s="65">
        <v>60236</v>
      </c>
      <c r="G14" s="54" t="s">
        <v>25</v>
      </c>
      <c r="H14" s="43" t="s">
        <v>14</v>
      </c>
      <c r="I14" s="43">
        <v>3</v>
      </c>
      <c r="J14" s="43">
        <v>2</v>
      </c>
      <c r="K14" s="55">
        <v>90</v>
      </c>
      <c r="L14" s="56" t="s">
        <v>222</v>
      </c>
      <c r="M14" s="56">
        <v>2</v>
      </c>
      <c r="N14" s="56">
        <v>2</v>
      </c>
      <c r="O14" s="49">
        <f t="shared" si="0"/>
        <v>2</v>
      </c>
      <c r="P14" s="56">
        <v>0</v>
      </c>
      <c r="Q14" s="56">
        <v>0</v>
      </c>
      <c r="R14" s="56">
        <v>2</v>
      </c>
      <c r="S14" s="49">
        <v>6</v>
      </c>
      <c r="T14" s="57">
        <v>14</v>
      </c>
      <c r="U14" s="50">
        <f t="shared" si="3"/>
        <v>1260</v>
      </c>
      <c r="V14" s="118"/>
      <c r="W14" s="50">
        <f t="shared" si="2"/>
        <v>20</v>
      </c>
      <c r="X14" s="50">
        <f t="shared" si="1"/>
        <v>20</v>
      </c>
      <c r="Y14" s="50">
        <v>20</v>
      </c>
    </row>
    <row r="15" spans="1:25" s="6" customFormat="1" ht="21.95" customHeight="1" x14ac:dyDescent="0.25">
      <c r="A15" s="54" t="s">
        <v>240</v>
      </c>
      <c r="B15" s="43" t="s">
        <v>26</v>
      </c>
      <c r="C15" s="67" t="s">
        <v>243</v>
      </c>
      <c r="D15" s="62" t="s">
        <v>27</v>
      </c>
      <c r="E15" s="43">
        <v>1</v>
      </c>
      <c r="F15" s="66" t="s">
        <v>28</v>
      </c>
      <c r="G15" s="51" t="s">
        <v>241</v>
      </c>
      <c r="H15" s="52" t="s">
        <v>242</v>
      </c>
      <c r="I15" s="52">
        <v>5</v>
      </c>
      <c r="J15" s="52">
        <v>4</v>
      </c>
      <c r="K15" s="67">
        <v>30</v>
      </c>
      <c r="L15" s="68" t="s">
        <v>244</v>
      </c>
      <c r="M15" s="68">
        <v>0</v>
      </c>
      <c r="N15" s="68">
        <v>0</v>
      </c>
      <c r="O15" s="49">
        <f t="shared" si="0"/>
        <v>30</v>
      </c>
      <c r="P15" s="68">
        <v>4</v>
      </c>
      <c r="Q15" s="68">
        <v>8</v>
      </c>
      <c r="R15" s="68">
        <v>18</v>
      </c>
      <c r="S15" s="49">
        <v>30</v>
      </c>
      <c r="T15" s="69">
        <v>32</v>
      </c>
      <c r="U15" s="50">
        <f t="shared" si="3"/>
        <v>960</v>
      </c>
      <c r="V15" s="118"/>
      <c r="W15" s="50">
        <f t="shared" si="2"/>
        <v>62</v>
      </c>
      <c r="X15" s="50">
        <f t="shared" si="1"/>
        <v>62</v>
      </c>
      <c r="Y15" s="50">
        <v>62</v>
      </c>
    </row>
    <row r="16" spans="1:25" s="6" customFormat="1" ht="30.95" customHeight="1" x14ac:dyDescent="0.25">
      <c r="A16" s="54" t="s">
        <v>245</v>
      </c>
      <c r="B16" s="43" t="s">
        <v>29</v>
      </c>
      <c r="C16" s="114" t="s">
        <v>247</v>
      </c>
      <c r="D16" s="43">
        <v>41</v>
      </c>
      <c r="E16" s="43">
        <v>1</v>
      </c>
      <c r="F16" s="44"/>
      <c r="G16" s="54" t="s">
        <v>246</v>
      </c>
      <c r="H16" s="43" t="s">
        <v>30</v>
      </c>
      <c r="I16" s="55"/>
      <c r="J16" s="43">
        <v>2</v>
      </c>
      <c r="K16" s="67">
        <v>30</v>
      </c>
      <c r="L16" s="48" t="s">
        <v>236</v>
      </c>
      <c r="M16" s="48">
        <v>2</v>
      </c>
      <c r="N16" s="48">
        <v>2</v>
      </c>
      <c r="O16" s="49">
        <f t="shared" si="0"/>
        <v>14</v>
      </c>
      <c r="P16" s="48">
        <v>2</v>
      </c>
      <c r="Q16" s="48">
        <v>2</v>
      </c>
      <c r="R16" s="48">
        <v>10</v>
      </c>
      <c r="S16" s="49">
        <v>18</v>
      </c>
      <c r="T16" s="50">
        <v>12</v>
      </c>
      <c r="U16" s="50">
        <f t="shared" si="3"/>
        <v>360</v>
      </c>
      <c r="V16" s="119"/>
      <c r="W16" s="50">
        <f t="shared" si="2"/>
        <v>30</v>
      </c>
      <c r="X16" s="50">
        <f t="shared" si="1"/>
        <v>30</v>
      </c>
      <c r="Y16" s="114">
        <f>SUM(X16:X18)</f>
        <v>86</v>
      </c>
    </row>
    <row r="17" spans="1:25" s="6" customFormat="1" ht="24.95" customHeight="1" x14ac:dyDescent="0.25">
      <c r="A17" s="64" t="s">
        <v>248</v>
      </c>
      <c r="B17" s="43" t="s">
        <v>249</v>
      </c>
      <c r="C17" s="115" t="s">
        <v>247</v>
      </c>
      <c r="D17" s="43">
        <v>41</v>
      </c>
      <c r="E17" s="43">
        <v>1</v>
      </c>
      <c r="F17" s="44"/>
      <c r="G17" s="54" t="s">
        <v>246</v>
      </c>
      <c r="H17" s="43" t="s">
        <v>30</v>
      </c>
      <c r="I17" s="55"/>
      <c r="J17" s="43">
        <v>2</v>
      </c>
      <c r="K17" s="67">
        <v>30</v>
      </c>
      <c r="L17" s="48" t="s">
        <v>231</v>
      </c>
      <c r="M17" s="48">
        <v>2</v>
      </c>
      <c r="N17" s="48">
        <v>2</v>
      </c>
      <c r="O17" s="49">
        <f t="shared" si="0"/>
        <v>6</v>
      </c>
      <c r="P17" s="48">
        <v>2</v>
      </c>
      <c r="Q17" s="48">
        <v>0</v>
      </c>
      <c r="R17" s="48">
        <v>4</v>
      </c>
      <c r="S17" s="49">
        <v>10</v>
      </c>
      <c r="T17" s="50">
        <v>14</v>
      </c>
      <c r="U17" s="50">
        <f t="shared" si="3"/>
        <v>420</v>
      </c>
      <c r="V17" s="57">
        <f>U17</f>
        <v>420</v>
      </c>
      <c r="W17" s="50">
        <f t="shared" si="2"/>
        <v>24</v>
      </c>
      <c r="X17" s="50">
        <f t="shared" si="1"/>
        <v>24</v>
      </c>
      <c r="Y17" s="115"/>
    </row>
    <row r="18" spans="1:25" s="6" customFormat="1" ht="29.1" customHeight="1" x14ac:dyDescent="0.25">
      <c r="A18" s="54" t="s">
        <v>250</v>
      </c>
      <c r="B18" s="43" t="s">
        <v>31</v>
      </c>
      <c r="C18" s="116" t="s">
        <v>247</v>
      </c>
      <c r="D18" s="43">
        <v>30</v>
      </c>
      <c r="E18" s="43">
        <v>1</v>
      </c>
      <c r="F18" s="44">
        <v>60016</v>
      </c>
      <c r="G18" s="54" t="s">
        <v>32</v>
      </c>
      <c r="H18" s="43" t="s">
        <v>10</v>
      </c>
      <c r="I18" s="43">
        <v>1</v>
      </c>
      <c r="J18" s="46">
        <v>2</v>
      </c>
      <c r="K18" s="67">
        <v>30</v>
      </c>
      <c r="L18" s="48" t="s">
        <v>251</v>
      </c>
      <c r="M18" s="48">
        <v>2</v>
      </c>
      <c r="N18" s="48">
        <v>2</v>
      </c>
      <c r="O18" s="49">
        <f t="shared" si="0"/>
        <v>14</v>
      </c>
      <c r="P18" s="48">
        <v>2</v>
      </c>
      <c r="Q18" s="48">
        <v>2</v>
      </c>
      <c r="R18" s="48">
        <v>10</v>
      </c>
      <c r="S18" s="49">
        <v>18</v>
      </c>
      <c r="T18" s="50">
        <v>14</v>
      </c>
      <c r="U18" s="50">
        <f t="shared" si="3"/>
        <v>420</v>
      </c>
      <c r="V18" s="69">
        <v>960</v>
      </c>
      <c r="W18" s="50">
        <f t="shared" si="2"/>
        <v>32</v>
      </c>
      <c r="X18" s="50">
        <f t="shared" si="1"/>
        <v>32</v>
      </c>
      <c r="Y18" s="116"/>
    </row>
    <row r="19" spans="1:25" s="6" customFormat="1" ht="21" customHeight="1" x14ac:dyDescent="0.25">
      <c r="A19" s="51" t="s">
        <v>226</v>
      </c>
      <c r="B19" s="52" t="s">
        <v>12</v>
      </c>
      <c r="C19" s="114" t="s">
        <v>34</v>
      </c>
      <c r="D19" s="52">
        <v>23</v>
      </c>
      <c r="E19" s="43">
        <v>1</v>
      </c>
      <c r="F19" s="53">
        <v>60282</v>
      </c>
      <c r="G19" s="54" t="s">
        <v>33</v>
      </c>
      <c r="H19" s="43" t="s">
        <v>14</v>
      </c>
      <c r="I19" s="43">
        <v>3</v>
      </c>
      <c r="J19" s="43">
        <v>2</v>
      </c>
      <c r="K19" s="43">
        <v>25</v>
      </c>
      <c r="L19" s="56" t="s">
        <v>219</v>
      </c>
      <c r="M19" s="56">
        <v>2</v>
      </c>
      <c r="N19" s="56">
        <v>2</v>
      </c>
      <c r="O19" s="49">
        <f t="shared" si="0"/>
        <v>12</v>
      </c>
      <c r="P19" s="56">
        <v>2</v>
      </c>
      <c r="Q19" s="56">
        <v>2</v>
      </c>
      <c r="R19" s="56">
        <v>8</v>
      </c>
      <c r="S19" s="49">
        <v>16</v>
      </c>
      <c r="T19" s="57">
        <v>16</v>
      </c>
      <c r="U19" s="50">
        <f t="shared" si="3"/>
        <v>400</v>
      </c>
      <c r="V19" s="114">
        <f>U19+U20+U21</f>
        <v>1200</v>
      </c>
      <c r="W19" s="50">
        <f t="shared" si="2"/>
        <v>32</v>
      </c>
      <c r="X19" s="50">
        <f t="shared" si="1"/>
        <v>32</v>
      </c>
      <c r="Y19" s="114">
        <f>SUM(X19:X25)</f>
        <v>194</v>
      </c>
    </row>
    <row r="20" spans="1:25" s="6" customFormat="1" ht="24.95" customHeight="1" x14ac:dyDescent="0.25">
      <c r="A20" s="64" t="s">
        <v>248</v>
      </c>
      <c r="B20" s="43" t="s">
        <v>249</v>
      </c>
      <c r="C20" s="115" t="s">
        <v>34</v>
      </c>
      <c r="D20" s="43">
        <v>41</v>
      </c>
      <c r="E20" s="43">
        <v>1</v>
      </c>
      <c r="F20" s="44">
        <v>60235</v>
      </c>
      <c r="G20" s="54" t="s">
        <v>35</v>
      </c>
      <c r="H20" s="67" t="s">
        <v>10</v>
      </c>
      <c r="I20" s="43">
        <v>4</v>
      </c>
      <c r="J20" s="67">
        <v>2</v>
      </c>
      <c r="K20" s="47">
        <v>25</v>
      </c>
      <c r="L20" s="70" t="s">
        <v>252</v>
      </c>
      <c r="M20" s="48">
        <v>2</v>
      </c>
      <c r="N20" s="70">
        <v>2</v>
      </c>
      <c r="O20" s="49">
        <f t="shared" si="0"/>
        <v>4</v>
      </c>
      <c r="P20" s="70">
        <v>2</v>
      </c>
      <c r="Q20" s="70">
        <v>0</v>
      </c>
      <c r="R20" s="70">
        <v>2</v>
      </c>
      <c r="S20" s="49">
        <v>8</v>
      </c>
      <c r="T20" s="71">
        <v>16</v>
      </c>
      <c r="U20" s="50">
        <f t="shared" si="3"/>
        <v>400</v>
      </c>
      <c r="V20" s="115"/>
      <c r="W20" s="50">
        <f t="shared" si="2"/>
        <v>24</v>
      </c>
      <c r="X20" s="50">
        <f t="shared" si="1"/>
        <v>24</v>
      </c>
      <c r="Y20" s="115"/>
    </row>
    <row r="21" spans="1:25" s="6" customFormat="1" ht="42.75" x14ac:dyDescent="0.25">
      <c r="A21" s="64" t="s">
        <v>253</v>
      </c>
      <c r="B21" s="43" t="s">
        <v>254</v>
      </c>
      <c r="C21" s="115" t="s">
        <v>34</v>
      </c>
      <c r="D21" s="43">
        <v>44</v>
      </c>
      <c r="E21" s="43">
        <v>1</v>
      </c>
      <c r="F21" s="44">
        <v>60235</v>
      </c>
      <c r="G21" s="54" t="s">
        <v>35</v>
      </c>
      <c r="H21" s="43" t="s">
        <v>10</v>
      </c>
      <c r="I21" s="43">
        <v>4</v>
      </c>
      <c r="J21" s="43">
        <v>2</v>
      </c>
      <c r="K21" s="47">
        <v>25</v>
      </c>
      <c r="L21" s="56" t="s">
        <v>236</v>
      </c>
      <c r="M21" s="56">
        <v>2</v>
      </c>
      <c r="N21" s="56">
        <v>2</v>
      </c>
      <c r="O21" s="49">
        <f t="shared" si="0"/>
        <v>6</v>
      </c>
      <c r="P21" s="56">
        <v>2</v>
      </c>
      <c r="Q21" s="70">
        <v>0</v>
      </c>
      <c r="R21" s="56">
        <v>4</v>
      </c>
      <c r="S21" s="49">
        <v>10</v>
      </c>
      <c r="T21" s="57">
        <v>16</v>
      </c>
      <c r="U21" s="50">
        <f t="shared" si="3"/>
        <v>400</v>
      </c>
      <c r="V21" s="116"/>
      <c r="W21" s="50">
        <f t="shared" si="2"/>
        <v>26</v>
      </c>
      <c r="X21" s="50">
        <f t="shared" si="1"/>
        <v>26</v>
      </c>
      <c r="Y21" s="115"/>
    </row>
    <row r="22" spans="1:25" s="6" customFormat="1" ht="24.75" customHeight="1" x14ac:dyDescent="0.25">
      <c r="A22" s="64" t="s">
        <v>237</v>
      </c>
      <c r="B22" s="43" t="s">
        <v>238</v>
      </c>
      <c r="C22" s="115" t="s">
        <v>34</v>
      </c>
      <c r="D22" s="43">
        <v>35</v>
      </c>
      <c r="E22" s="43">
        <v>1</v>
      </c>
      <c r="F22" s="44">
        <v>60235</v>
      </c>
      <c r="G22" s="54" t="s">
        <v>35</v>
      </c>
      <c r="H22" s="43" t="s">
        <v>10</v>
      </c>
      <c r="I22" s="43">
        <v>4</v>
      </c>
      <c r="J22" s="43">
        <v>2</v>
      </c>
      <c r="K22" s="47">
        <v>25</v>
      </c>
      <c r="L22" s="56" t="s">
        <v>251</v>
      </c>
      <c r="M22" s="56">
        <v>2</v>
      </c>
      <c r="N22" s="56">
        <v>2</v>
      </c>
      <c r="O22" s="49">
        <f t="shared" si="0"/>
        <v>6</v>
      </c>
      <c r="P22" s="56">
        <v>2</v>
      </c>
      <c r="Q22" s="56">
        <v>0</v>
      </c>
      <c r="R22" s="56">
        <v>4</v>
      </c>
      <c r="S22" s="49">
        <v>10</v>
      </c>
      <c r="T22" s="57">
        <v>16</v>
      </c>
      <c r="U22" s="50">
        <f t="shared" si="3"/>
        <v>400</v>
      </c>
      <c r="V22" s="117">
        <f>U22+U23+U24+U25+U26+U27+U28</f>
        <v>3760</v>
      </c>
      <c r="W22" s="50">
        <f t="shared" si="2"/>
        <v>26</v>
      </c>
      <c r="X22" s="50">
        <f t="shared" si="1"/>
        <v>26</v>
      </c>
      <c r="Y22" s="115"/>
    </row>
    <row r="23" spans="1:25" s="6" customFormat="1" ht="27" customHeight="1" x14ac:dyDescent="0.25">
      <c r="A23" s="64" t="s">
        <v>255</v>
      </c>
      <c r="B23" s="43" t="s">
        <v>256</v>
      </c>
      <c r="C23" s="115" t="s">
        <v>34</v>
      </c>
      <c r="D23" s="43">
        <v>40</v>
      </c>
      <c r="E23" s="43">
        <v>1</v>
      </c>
      <c r="F23" s="44">
        <v>60235</v>
      </c>
      <c r="G23" s="54" t="s">
        <v>35</v>
      </c>
      <c r="H23" s="43" t="s">
        <v>10</v>
      </c>
      <c r="I23" s="43">
        <v>4</v>
      </c>
      <c r="J23" s="43">
        <v>2</v>
      </c>
      <c r="K23" s="7">
        <v>25</v>
      </c>
      <c r="L23" s="56" t="s">
        <v>231</v>
      </c>
      <c r="M23" s="43">
        <v>2</v>
      </c>
      <c r="N23" s="43">
        <v>2</v>
      </c>
      <c r="O23" s="49">
        <f t="shared" si="0"/>
        <v>8</v>
      </c>
      <c r="P23" s="43">
        <v>2</v>
      </c>
      <c r="Q23" s="43">
        <v>2</v>
      </c>
      <c r="R23" s="56">
        <v>4</v>
      </c>
      <c r="S23" s="49">
        <v>12</v>
      </c>
      <c r="T23" s="57">
        <v>16</v>
      </c>
      <c r="U23" s="50">
        <f t="shared" si="3"/>
        <v>400</v>
      </c>
      <c r="V23" s="118"/>
      <c r="W23" s="50">
        <f t="shared" si="2"/>
        <v>28</v>
      </c>
      <c r="X23" s="50">
        <f t="shared" si="1"/>
        <v>28</v>
      </c>
      <c r="Y23" s="115"/>
    </row>
    <row r="24" spans="1:25" s="6" customFormat="1" ht="21" customHeight="1" x14ac:dyDescent="0.25">
      <c r="A24" s="64" t="s">
        <v>257</v>
      </c>
      <c r="B24" s="43" t="s">
        <v>258</v>
      </c>
      <c r="C24" s="115" t="s">
        <v>34</v>
      </c>
      <c r="D24" s="43">
        <v>38</v>
      </c>
      <c r="E24" s="43">
        <v>1</v>
      </c>
      <c r="F24" s="65">
        <v>60235</v>
      </c>
      <c r="G24" s="54" t="s">
        <v>35</v>
      </c>
      <c r="H24" s="43" t="s">
        <v>10</v>
      </c>
      <c r="I24" s="43">
        <v>4</v>
      </c>
      <c r="J24" s="43">
        <v>2</v>
      </c>
      <c r="K24" s="7">
        <v>25</v>
      </c>
      <c r="L24" s="56" t="s">
        <v>259</v>
      </c>
      <c r="M24" s="48">
        <v>2</v>
      </c>
      <c r="N24" s="56">
        <v>2</v>
      </c>
      <c r="O24" s="49">
        <f t="shared" si="0"/>
        <v>4</v>
      </c>
      <c r="P24" s="56">
        <v>2</v>
      </c>
      <c r="Q24" s="56">
        <v>0</v>
      </c>
      <c r="R24" s="56">
        <v>2</v>
      </c>
      <c r="S24" s="49">
        <v>8</v>
      </c>
      <c r="T24" s="57">
        <v>16</v>
      </c>
      <c r="U24" s="50">
        <f t="shared" si="3"/>
        <v>400</v>
      </c>
      <c r="V24" s="118"/>
      <c r="W24" s="50">
        <f t="shared" si="2"/>
        <v>24</v>
      </c>
      <c r="X24" s="50">
        <f t="shared" si="1"/>
        <v>24</v>
      </c>
      <c r="Y24" s="115"/>
    </row>
    <row r="25" spans="1:25" s="6" customFormat="1" ht="21" customHeight="1" x14ac:dyDescent="0.25">
      <c r="A25" s="54" t="s">
        <v>36</v>
      </c>
      <c r="B25" s="43" t="s">
        <v>37</v>
      </c>
      <c r="C25" s="116" t="s">
        <v>218</v>
      </c>
      <c r="D25" s="43">
        <v>39</v>
      </c>
      <c r="E25" s="43">
        <v>1</v>
      </c>
      <c r="F25" s="44">
        <v>60011</v>
      </c>
      <c r="G25" s="54" t="s">
        <v>38</v>
      </c>
      <c r="H25" s="43" t="s">
        <v>14</v>
      </c>
      <c r="I25" s="43">
        <v>3</v>
      </c>
      <c r="J25" s="43">
        <v>2</v>
      </c>
      <c r="K25" s="7">
        <v>25</v>
      </c>
      <c r="L25" s="72" t="s">
        <v>260</v>
      </c>
      <c r="M25" s="72">
        <v>2</v>
      </c>
      <c r="N25" s="72">
        <v>2</v>
      </c>
      <c r="O25" s="49">
        <f t="shared" si="0"/>
        <v>14</v>
      </c>
      <c r="P25" s="72">
        <v>2</v>
      </c>
      <c r="Q25" s="72">
        <v>2</v>
      </c>
      <c r="R25" s="72">
        <v>10</v>
      </c>
      <c r="S25" s="49">
        <v>18</v>
      </c>
      <c r="T25" s="73">
        <v>16</v>
      </c>
      <c r="U25" s="50">
        <f t="shared" si="3"/>
        <v>400</v>
      </c>
      <c r="V25" s="118"/>
      <c r="W25" s="50">
        <f t="shared" si="2"/>
        <v>34</v>
      </c>
      <c r="X25" s="50">
        <f t="shared" si="1"/>
        <v>34</v>
      </c>
      <c r="Y25" s="116"/>
    </row>
    <row r="26" spans="1:25" s="6" customFormat="1" ht="30" customHeight="1" x14ac:dyDescent="0.25">
      <c r="A26" s="54" t="s">
        <v>261</v>
      </c>
      <c r="B26" s="43" t="s">
        <v>39</v>
      </c>
      <c r="C26" s="114" t="s">
        <v>41</v>
      </c>
      <c r="D26" s="43">
        <v>38</v>
      </c>
      <c r="E26" s="43">
        <v>1</v>
      </c>
      <c r="F26" s="44">
        <v>60346</v>
      </c>
      <c r="G26" s="45" t="s">
        <v>40</v>
      </c>
      <c r="H26" s="43" t="s">
        <v>14</v>
      </c>
      <c r="I26" s="43">
        <v>4</v>
      </c>
      <c r="J26" s="43">
        <v>3</v>
      </c>
      <c r="K26" s="7">
        <v>30</v>
      </c>
      <c r="L26" s="49" t="s">
        <v>227</v>
      </c>
      <c r="M26" s="49">
        <v>3</v>
      </c>
      <c r="N26" s="49">
        <v>3</v>
      </c>
      <c r="O26" s="49">
        <f t="shared" si="0"/>
        <v>21</v>
      </c>
      <c r="P26" s="49">
        <v>3</v>
      </c>
      <c r="Q26" s="49">
        <v>3</v>
      </c>
      <c r="R26" s="49">
        <v>15</v>
      </c>
      <c r="S26" s="49">
        <v>27</v>
      </c>
      <c r="T26" s="74">
        <v>24</v>
      </c>
      <c r="U26" s="50">
        <f t="shared" si="3"/>
        <v>720</v>
      </c>
      <c r="V26" s="118"/>
      <c r="W26" s="50">
        <f t="shared" si="2"/>
        <v>51</v>
      </c>
      <c r="X26" s="50">
        <f t="shared" si="1"/>
        <v>51</v>
      </c>
      <c r="Y26" s="114">
        <f>SUM(X26:X33)</f>
        <v>293</v>
      </c>
    </row>
    <row r="27" spans="1:25" s="6" customFormat="1" ht="21" customHeight="1" x14ac:dyDescent="0.25">
      <c r="A27" s="54" t="s">
        <v>262</v>
      </c>
      <c r="B27" s="43" t="s">
        <v>263</v>
      </c>
      <c r="C27" s="115" t="s">
        <v>41</v>
      </c>
      <c r="D27" s="43">
        <v>46</v>
      </c>
      <c r="E27" s="43">
        <v>1</v>
      </c>
      <c r="F27" s="44">
        <v>60346</v>
      </c>
      <c r="G27" s="45" t="s">
        <v>40</v>
      </c>
      <c r="H27" s="43" t="s">
        <v>10</v>
      </c>
      <c r="I27" s="43">
        <v>4</v>
      </c>
      <c r="J27" s="43">
        <v>3</v>
      </c>
      <c r="K27" s="7">
        <v>30</v>
      </c>
      <c r="L27" s="75" t="s">
        <v>264</v>
      </c>
      <c r="M27" s="75">
        <v>3</v>
      </c>
      <c r="N27" s="75">
        <v>3</v>
      </c>
      <c r="O27" s="49">
        <f t="shared" si="0"/>
        <v>21</v>
      </c>
      <c r="P27" s="75">
        <v>3</v>
      </c>
      <c r="Q27" s="75">
        <v>3</v>
      </c>
      <c r="R27" s="75">
        <v>15</v>
      </c>
      <c r="S27" s="49">
        <v>27</v>
      </c>
      <c r="T27" s="76">
        <v>24</v>
      </c>
      <c r="U27" s="50">
        <f t="shared" si="3"/>
        <v>720</v>
      </c>
      <c r="V27" s="118"/>
      <c r="W27" s="50">
        <f t="shared" si="2"/>
        <v>51</v>
      </c>
      <c r="X27" s="50">
        <f t="shared" si="1"/>
        <v>51</v>
      </c>
      <c r="Y27" s="115"/>
    </row>
    <row r="28" spans="1:25" s="6" customFormat="1" ht="29.25" customHeight="1" x14ac:dyDescent="0.25">
      <c r="A28" s="54" t="s">
        <v>265</v>
      </c>
      <c r="B28" s="43" t="s">
        <v>266</v>
      </c>
      <c r="C28" s="115" t="s">
        <v>41</v>
      </c>
      <c r="D28" s="43">
        <v>48</v>
      </c>
      <c r="E28" s="43">
        <v>1</v>
      </c>
      <c r="F28" s="44">
        <v>60346</v>
      </c>
      <c r="G28" s="45" t="s">
        <v>40</v>
      </c>
      <c r="H28" s="43" t="s">
        <v>10</v>
      </c>
      <c r="I28" s="43">
        <v>4</v>
      </c>
      <c r="J28" s="43">
        <v>3</v>
      </c>
      <c r="K28" s="7">
        <v>30</v>
      </c>
      <c r="L28" s="75" t="s">
        <v>267</v>
      </c>
      <c r="M28" s="75">
        <v>3</v>
      </c>
      <c r="N28" s="75">
        <v>3</v>
      </c>
      <c r="O28" s="49">
        <f t="shared" si="0"/>
        <v>21</v>
      </c>
      <c r="P28" s="75">
        <v>3</v>
      </c>
      <c r="Q28" s="75">
        <v>3</v>
      </c>
      <c r="R28" s="75">
        <v>15</v>
      </c>
      <c r="S28" s="49">
        <v>27</v>
      </c>
      <c r="T28" s="76">
        <v>24</v>
      </c>
      <c r="U28" s="50">
        <f t="shared" si="3"/>
        <v>720</v>
      </c>
      <c r="V28" s="119"/>
      <c r="W28" s="50">
        <f t="shared" si="2"/>
        <v>51</v>
      </c>
      <c r="X28" s="50">
        <f t="shared" si="1"/>
        <v>51</v>
      </c>
      <c r="Y28" s="115"/>
    </row>
    <row r="29" spans="1:25" s="9" customFormat="1" ht="36" customHeight="1" x14ac:dyDescent="0.25">
      <c r="A29" s="54" t="s">
        <v>268</v>
      </c>
      <c r="B29" s="43" t="s">
        <v>42</v>
      </c>
      <c r="C29" s="115" t="s">
        <v>41</v>
      </c>
      <c r="D29" s="43">
        <v>36</v>
      </c>
      <c r="E29" s="43">
        <v>1</v>
      </c>
      <c r="F29" s="44">
        <v>60376</v>
      </c>
      <c r="G29" s="77" t="s">
        <v>43</v>
      </c>
      <c r="H29" s="43" t="s">
        <v>14</v>
      </c>
      <c r="I29" s="43">
        <v>4</v>
      </c>
      <c r="J29" s="43">
        <v>3</v>
      </c>
      <c r="K29" s="47">
        <v>30</v>
      </c>
      <c r="L29" s="48" t="s">
        <v>269</v>
      </c>
      <c r="M29" s="48">
        <v>3</v>
      </c>
      <c r="N29" s="48">
        <v>3</v>
      </c>
      <c r="O29" s="49">
        <f t="shared" si="0"/>
        <v>18</v>
      </c>
      <c r="P29" s="48">
        <v>0</v>
      </c>
      <c r="Q29" s="48">
        <v>3</v>
      </c>
      <c r="R29" s="48">
        <v>15</v>
      </c>
      <c r="S29" s="49">
        <v>24</v>
      </c>
      <c r="T29" s="50">
        <v>21</v>
      </c>
      <c r="U29" s="50">
        <f t="shared" si="3"/>
        <v>630</v>
      </c>
      <c r="V29" s="128">
        <f>U29+U30+U31+U32+U33+U34+U35+U36</f>
        <v>4350</v>
      </c>
      <c r="W29" s="50">
        <f t="shared" si="2"/>
        <v>45</v>
      </c>
      <c r="X29" s="50">
        <f t="shared" si="1"/>
        <v>45</v>
      </c>
      <c r="Y29" s="115"/>
    </row>
    <row r="30" spans="1:25" s="9" customFormat="1" ht="27.75" customHeight="1" x14ac:dyDescent="0.25">
      <c r="A30" s="54" t="s">
        <v>268</v>
      </c>
      <c r="B30" s="43" t="s">
        <v>42</v>
      </c>
      <c r="C30" s="115" t="s">
        <v>41</v>
      </c>
      <c r="D30" s="43">
        <v>36</v>
      </c>
      <c r="E30" s="43">
        <v>1</v>
      </c>
      <c r="F30" s="44"/>
      <c r="G30" s="45" t="s">
        <v>44</v>
      </c>
      <c r="H30" s="43" t="s">
        <v>30</v>
      </c>
      <c r="I30" s="43">
        <v>3</v>
      </c>
      <c r="J30" s="43">
        <v>3</v>
      </c>
      <c r="K30" s="47">
        <v>30</v>
      </c>
      <c r="L30" s="78"/>
      <c r="M30" s="78"/>
      <c r="N30" s="78"/>
      <c r="O30" s="49"/>
      <c r="P30" s="78"/>
      <c r="Q30" s="78"/>
      <c r="R30" s="78"/>
      <c r="S30" s="49"/>
      <c r="T30" s="79"/>
      <c r="U30" s="50">
        <f t="shared" si="3"/>
        <v>0</v>
      </c>
      <c r="V30" s="129"/>
      <c r="W30" s="50">
        <f t="shared" si="2"/>
        <v>0</v>
      </c>
      <c r="X30" s="50">
        <f t="shared" si="1"/>
        <v>0</v>
      </c>
      <c r="Y30" s="115"/>
    </row>
    <row r="31" spans="1:25" s="6" customFormat="1" ht="26.1" customHeight="1" x14ac:dyDescent="0.25">
      <c r="A31" s="54" t="s">
        <v>270</v>
      </c>
      <c r="B31" s="43" t="s">
        <v>45</v>
      </c>
      <c r="C31" s="115" t="s">
        <v>41</v>
      </c>
      <c r="D31" s="43">
        <v>34</v>
      </c>
      <c r="E31" s="43">
        <v>1</v>
      </c>
      <c r="F31" s="44">
        <v>60346</v>
      </c>
      <c r="G31" s="54" t="s">
        <v>271</v>
      </c>
      <c r="H31" s="43" t="s">
        <v>14</v>
      </c>
      <c r="I31" s="43">
        <v>4</v>
      </c>
      <c r="J31" s="43">
        <v>3</v>
      </c>
      <c r="K31" s="47">
        <v>30</v>
      </c>
      <c r="L31" s="75" t="s">
        <v>272</v>
      </c>
      <c r="M31" s="75">
        <v>3</v>
      </c>
      <c r="N31" s="75">
        <v>5</v>
      </c>
      <c r="O31" s="49">
        <f>SUM(P31:R31)</f>
        <v>15</v>
      </c>
      <c r="P31" s="75">
        <v>0</v>
      </c>
      <c r="Q31" s="75">
        <v>0</v>
      </c>
      <c r="R31" s="75">
        <v>15</v>
      </c>
      <c r="S31" s="49">
        <v>23</v>
      </c>
      <c r="T31" s="76">
        <v>24</v>
      </c>
      <c r="U31" s="50">
        <f t="shared" si="3"/>
        <v>720</v>
      </c>
      <c r="V31" s="129"/>
      <c r="W31" s="50">
        <f t="shared" si="2"/>
        <v>47</v>
      </c>
      <c r="X31" s="50">
        <f t="shared" si="1"/>
        <v>47</v>
      </c>
      <c r="Y31" s="115"/>
    </row>
    <row r="32" spans="1:25" s="6" customFormat="1" ht="42.75" x14ac:dyDescent="0.25">
      <c r="A32" s="54" t="s">
        <v>270</v>
      </c>
      <c r="B32" s="43" t="s">
        <v>45</v>
      </c>
      <c r="C32" s="115" t="s">
        <v>41</v>
      </c>
      <c r="D32" s="43">
        <v>34</v>
      </c>
      <c r="E32" s="43">
        <v>1</v>
      </c>
      <c r="F32" s="44"/>
      <c r="G32" s="54" t="s">
        <v>46</v>
      </c>
      <c r="H32" s="43" t="s">
        <v>30</v>
      </c>
      <c r="I32" s="43">
        <v>3</v>
      </c>
      <c r="J32" s="43">
        <v>0</v>
      </c>
      <c r="K32" s="47">
        <v>30</v>
      </c>
      <c r="L32" s="78"/>
      <c r="M32" s="78"/>
      <c r="N32" s="78"/>
      <c r="O32" s="49"/>
      <c r="P32" s="78"/>
      <c r="Q32" s="78"/>
      <c r="R32" s="78"/>
      <c r="S32" s="49"/>
      <c r="T32" s="79"/>
      <c r="U32" s="50">
        <f t="shared" si="3"/>
        <v>0</v>
      </c>
      <c r="V32" s="129"/>
      <c r="W32" s="50">
        <f t="shared" si="2"/>
        <v>0</v>
      </c>
      <c r="X32" s="50">
        <f t="shared" si="1"/>
        <v>0</v>
      </c>
      <c r="Y32" s="115"/>
    </row>
    <row r="33" spans="1:25" s="6" customFormat="1" ht="36" customHeight="1" x14ac:dyDescent="0.25">
      <c r="A33" s="54" t="s">
        <v>36</v>
      </c>
      <c r="B33" s="43" t="s">
        <v>37</v>
      </c>
      <c r="C33" s="116" t="s">
        <v>41</v>
      </c>
      <c r="D33" s="43">
        <v>39</v>
      </c>
      <c r="E33" s="43">
        <v>1</v>
      </c>
      <c r="F33" s="65">
        <v>60326</v>
      </c>
      <c r="G33" s="54" t="s">
        <v>47</v>
      </c>
      <c r="H33" s="43" t="s">
        <v>14</v>
      </c>
      <c r="I33" s="43">
        <v>3</v>
      </c>
      <c r="J33" s="43">
        <v>3</v>
      </c>
      <c r="K33" s="47">
        <v>30</v>
      </c>
      <c r="L33" s="72" t="s">
        <v>273</v>
      </c>
      <c r="M33" s="72">
        <v>3</v>
      </c>
      <c r="N33" s="72">
        <v>3</v>
      </c>
      <c r="O33" s="49">
        <f t="shared" ref="O33:O45" si="4">SUM(P33:R33)</f>
        <v>18</v>
      </c>
      <c r="P33" s="72">
        <v>0</v>
      </c>
      <c r="Q33" s="72">
        <v>3</v>
      </c>
      <c r="R33" s="72">
        <v>15</v>
      </c>
      <c r="S33" s="49">
        <v>24</v>
      </c>
      <c r="T33" s="73">
        <v>24</v>
      </c>
      <c r="U33" s="50">
        <f t="shared" si="3"/>
        <v>720</v>
      </c>
      <c r="V33" s="129"/>
      <c r="W33" s="50">
        <f t="shared" si="2"/>
        <v>48</v>
      </c>
      <c r="X33" s="50">
        <f t="shared" si="1"/>
        <v>48</v>
      </c>
      <c r="Y33" s="116"/>
    </row>
    <row r="34" spans="1:25" s="6" customFormat="1" ht="21.95" customHeight="1" x14ac:dyDescent="0.25">
      <c r="A34" s="54" t="s">
        <v>232</v>
      </c>
      <c r="B34" s="43" t="s">
        <v>17</v>
      </c>
      <c r="C34" s="114" t="s">
        <v>274</v>
      </c>
      <c r="D34" s="43">
        <v>32</v>
      </c>
      <c r="E34" s="43">
        <v>1</v>
      </c>
      <c r="F34" s="44">
        <v>60008</v>
      </c>
      <c r="G34" s="54" t="s">
        <v>48</v>
      </c>
      <c r="H34" s="43" t="s">
        <v>10</v>
      </c>
      <c r="I34" s="43">
        <v>3</v>
      </c>
      <c r="J34" s="43">
        <v>2</v>
      </c>
      <c r="K34" s="47">
        <v>30</v>
      </c>
      <c r="L34" s="10" t="s">
        <v>231</v>
      </c>
      <c r="M34" s="43">
        <v>2</v>
      </c>
      <c r="N34" s="11">
        <v>2</v>
      </c>
      <c r="O34" s="49">
        <f t="shared" si="4"/>
        <v>12</v>
      </c>
      <c r="P34" s="11">
        <v>2</v>
      </c>
      <c r="Q34" s="11">
        <v>2</v>
      </c>
      <c r="R34" s="10">
        <v>8</v>
      </c>
      <c r="S34" s="49">
        <v>16</v>
      </c>
      <c r="T34" s="42">
        <v>16</v>
      </c>
      <c r="U34" s="50">
        <f t="shared" si="3"/>
        <v>480</v>
      </c>
      <c r="V34" s="129"/>
      <c r="W34" s="50">
        <f t="shared" si="2"/>
        <v>32</v>
      </c>
      <c r="X34" s="50">
        <f t="shared" si="1"/>
        <v>32</v>
      </c>
      <c r="Y34" s="114">
        <f>SUM(X34:X36)</f>
        <v>160</v>
      </c>
    </row>
    <row r="35" spans="1:25" s="9" customFormat="1" ht="21.95" customHeight="1" x14ac:dyDescent="0.25">
      <c r="A35" s="54" t="s">
        <v>49</v>
      </c>
      <c r="B35" s="43" t="s">
        <v>31</v>
      </c>
      <c r="C35" s="115" t="s">
        <v>274</v>
      </c>
      <c r="D35" s="43">
        <v>30</v>
      </c>
      <c r="E35" s="43">
        <v>1</v>
      </c>
      <c r="F35" s="12">
        <v>60008</v>
      </c>
      <c r="G35" s="54" t="s">
        <v>48</v>
      </c>
      <c r="H35" s="43" t="s">
        <v>14</v>
      </c>
      <c r="I35" s="43">
        <v>4</v>
      </c>
      <c r="J35" s="43">
        <v>4</v>
      </c>
      <c r="K35" s="47">
        <v>30</v>
      </c>
      <c r="L35" s="13" t="s">
        <v>275</v>
      </c>
      <c r="M35" s="48">
        <v>4</v>
      </c>
      <c r="N35" s="13">
        <v>4</v>
      </c>
      <c r="O35" s="49">
        <f t="shared" si="4"/>
        <v>26</v>
      </c>
      <c r="P35" s="13">
        <v>2</v>
      </c>
      <c r="Q35" s="13">
        <v>4</v>
      </c>
      <c r="R35" s="13">
        <v>20</v>
      </c>
      <c r="S35" s="49">
        <v>34</v>
      </c>
      <c r="T35" s="39">
        <v>30</v>
      </c>
      <c r="U35" s="50">
        <f t="shared" si="3"/>
        <v>900</v>
      </c>
      <c r="V35" s="129"/>
      <c r="W35" s="50">
        <f t="shared" si="2"/>
        <v>64</v>
      </c>
      <c r="X35" s="50">
        <f t="shared" si="1"/>
        <v>64</v>
      </c>
      <c r="Y35" s="115"/>
    </row>
    <row r="36" spans="1:25" s="9" customFormat="1" ht="39.950000000000003" customHeight="1" x14ac:dyDescent="0.25">
      <c r="A36" s="54" t="s">
        <v>22</v>
      </c>
      <c r="B36" s="43" t="s">
        <v>23</v>
      </c>
      <c r="C36" s="116" t="s">
        <v>23</v>
      </c>
      <c r="D36" s="62" t="s">
        <v>235</v>
      </c>
      <c r="E36" s="43">
        <v>1</v>
      </c>
      <c r="F36" s="44">
        <v>60007</v>
      </c>
      <c r="G36" s="51" t="s">
        <v>50</v>
      </c>
      <c r="H36" s="52" t="s">
        <v>10</v>
      </c>
      <c r="I36" s="52">
        <v>4</v>
      </c>
      <c r="J36" s="52">
        <v>4</v>
      </c>
      <c r="K36" s="47">
        <v>30</v>
      </c>
      <c r="L36" s="48" t="s">
        <v>276</v>
      </c>
      <c r="M36" s="52">
        <v>4</v>
      </c>
      <c r="N36" s="48">
        <v>4</v>
      </c>
      <c r="O36" s="49">
        <f t="shared" si="4"/>
        <v>26</v>
      </c>
      <c r="P36" s="48">
        <v>2</v>
      </c>
      <c r="Q36" s="48">
        <v>4</v>
      </c>
      <c r="R36" s="48">
        <v>20</v>
      </c>
      <c r="S36" s="49">
        <v>34</v>
      </c>
      <c r="T36" s="50">
        <v>30</v>
      </c>
      <c r="U36" s="50">
        <f t="shared" si="3"/>
        <v>900</v>
      </c>
      <c r="V36" s="130"/>
      <c r="W36" s="50">
        <f t="shared" si="2"/>
        <v>64</v>
      </c>
      <c r="X36" s="50">
        <f t="shared" si="1"/>
        <v>64</v>
      </c>
      <c r="Y36" s="116"/>
    </row>
    <row r="37" spans="1:25" s="9" customFormat="1" ht="24.95" customHeight="1" x14ac:dyDescent="0.25">
      <c r="A37" s="54" t="s">
        <v>261</v>
      </c>
      <c r="B37" s="43" t="s">
        <v>39</v>
      </c>
      <c r="C37" s="114" t="s">
        <v>229</v>
      </c>
      <c r="D37" s="43">
        <v>38</v>
      </c>
      <c r="E37" s="43">
        <v>1</v>
      </c>
      <c r="F37" s="44">
        <v>60313</v>
      </c>
      <c r="G37" s="45" t="s">
        <v>51</v>
      </c>
      <c r="H37" s="43" t="s">
        <v>14</v>
      </c>
      <c r="I37" s="43">
        <v>4</v>
      </c>
      <c r="J37" s="43">
        <v>4</v>
      </c>
      <c r="K37" s="80">
        <v>25</v>
      </c>
      <c r="L37" s="14" t="s">
        <v>277</v>
      </c>
      <c r="M37" s="81">
        <v>4</v>
      </c>
      <c r="N37" s="14">
        <v>4</v>
      </c>
      <c r="O37" s="49">
        <f t="shared" si="4"/>
        <v>24</v>
      </c>
      <c r="P37" s="14">
        <v>2</v>
      </c>
      <c r="Q37" s="14">
        <v>4</v>
      </c>
      <c r="R37" s="14">
        <v>18</v>
      </c>
      <c r="S37" s="49">
        <v>32</v>
      </c>
      <c r="T37" s="40">
        <v>32</v>
      </c>
      <c r="U37" s="50">
        <f t="shared" si="3"/>
        <v>800</v>
      </c>
      <c r="V37" s="128">
        <f>U37+U38+U39</f>
        <v>2400</v>
      </c>
      <c r="W37" s="50">
        <f t="shared" si="2"/>
        <v>64</v>
      </c>
      <c r="X37" s="50">
        <f t="shared" ref="X37:X68" si="5">W37*E37</f>
        <v>64</v>
      </c>
      <c r="Y37" s="114">
        <f>SUM(X37:X40)</f>
        <v>260</v>
      </c>
    </row>
    <row r="38" spans="1:25" s="9" customFormat="1" ht="21.95" customHeight="1" x14ac:dyDescent="0.25">
      <c r="A38" s="54" t="s">
        <v>262</v>
      </c>
      <c r="B38" s="43" t="s">
        <v>263</v>
      </c>
      <c r="C38" s="115" t="s">
        <v>229</v>
      </c>
      <c r="D38" s="43">
        <v>46</v>
      </c>
      <c r="E38" s="43">
        <v>1</v>
      </c>
      <c r="F38" s="44">
        <v>60313</v>
      </c>
      <c r="G38" s="45" t="s">
        <v>51</v>
      </c>
      <c r="H38" s="43" t="s">
        <v>14</v>
      </c>
      <c r="I38" s="43">
        <v>4</v>
      </c>
      <c r="J38" s="43">
        <v>4</v>
      </c>
      <c r="K38" s="80">
        <v>25</v>
      </c>
      <c r="L38" s="15" t="s">
        <v>278</v>
      </c>
      <c r="M38" s="82">
        <v>4</v>
      </c>
      <c r="N38" s="15">
        <v>4</v>
      </c>
      <c r="O38" s="49">
        <f t="shared" si="4"/>
        <v>28</v>
      </c>
      <c r="P38" s="15">
        <v>4</v>
      </c>
      <c r="Q38" s="15">
        <v>4</v>
      </c>
      <c r="R38" s="15">
        <v>20</v>
      </c>
      <c r="S38" s="49">
        <v>36</v>
      </c>
      <c r="T38" s="41">
        <v>32</v>
      </c>
      <c r="U38" s="50">
        <f t="shared" si="3"/>
        <v>800</v>
      </c>
      <c r="V38" s="129"/>
      <c r="W38" s="50">
        <f t="shared" si="2"/>
        <v>68</v>
      </c>
      <c r="X38" s="50">
        <f t="shared" si="5"/>
        <v>68</v>
      </c>
      <c r="Y38" s="115"/>
    </row>
    <row r="39" spans="1:25" s="9" customFormat="1" ht="27" customHeight="1" x14ac:dyDescent="0.25">
      <c r="A39" s="54" t="s">
        <v>265</v>
      </c>
      <c r="B39" s="43" t="s">
        <v>266</v>
      </c>
      <c r="C39" s="115" t="s">
        <v>229</v>
      </c>
      <c r="D39" s="43">
        <v>48</v>
      </c>
      <c r="E39" s="43">
        <v>1</v>
      </c>
      <c r="F39" s="44">
        <v>60313</v>
      </c>
      <c r="G39" s="45" t="s">
        <v>51</v>
      </c>
      <c r="H39" s="43" t="s">
        <v>14</v>
      </c>
      <c r="I39" s="43">
        <v>4</v>
      </c>
      <c r="J39" s="43">
        <v>4</v>
      </c>
      <c r="K39" s="80">
        <v>25</v>
      </c>
      <c r="L39" s="82" t="s">
        <v>279</v>
      </c>
      <c r="M39" s="82">
        <v>4</v>
      </c>
      <c r="N39" s="82">
        <v>4</v>
      </c>
      <c r="O39" s="49">
        <f t="shared" si="4"/>
        <v>24</v>
      </c>
      <c r="P39" s="82">
        <v>2</v>
      </c>
      <c r="Q39" s="82">
        <v>2</v>
      </c>
      <c r="R39" s="82">
        <v>20</v>
      </c>
      <c r="S39" s="49">
        <v>32</v>
      </c>
      <c r="T39" s="83">
        <v>32</v>
      </c>
      <c r="U39" s="50">
        <f t="shared" si="3"/>
        <v>800</v>
      </c>
      <c r="V39" s="130"/>
      <c r="W39" s="50">
        <f t="shared" si="2"/>
        <v>64</v>
      </c>
      <c r="X39" s="50">
        <f t="shared" si="5"/>
        <v>64</v>
      </c>
      <c r="Y39" s="115"/>
    </row>
    <row r="40" spans="1:25" s="9" customFormat="1" ht="30.95" customHeight="1" x14ac:dyDescent="0.25">
      <c r="A40" s="54" t="s">
        <v>228</v>
      </c>
      <c r="B40" s="43" t="s">
        <v>229</v>
      </c>
      <c r="C40" s="116" t="s">
        <v>229</v>
      </c>
      <c r="D40" s="43">
        <v>55</v>
      </c>
      <c r="E40" s="43">
        <v>1</v>
      </c>
      <c r="F40" s="44">
        <v>60285</v>
      </c>
      <c r="G40" s="45" t="s">
        <v>52</v>
      </c>
      <c r="H40" s="46" t="s">
        <v>10</v>
      </c>
      <c r="I40" s="46">
        <v>4</v>
      </c>
      <c r="J40" s="46">
        <v>4</v>
      </c>
      <c r="K40" s="80">
        <v>25</v>
      </c>
      <c r="L40" s="78" t="s">
        <v>244</v>
      </c>
      <c r="M40" s="46">
        <v>4</v>
      </c>
      <c r="N40" s="46">
        <v>4</v>
      </c>
      <c r="O40" s="49">
        <f t="shared" si="4"/>
        <v>24</v>
      </c>
      <c r="P40" s="78">
        <v>2</v>
      </c>
      <c r="Q40" s="78">
        <v>4</v>
      </c>
      <c r="R40" s="78">
        <v>18</v>
      </c>
      <c r="S40" s="49">
        <v>32</v>
      </c>
      <c r="T40" s="79">
        <v>32</v>
      </c>
      <c r="U40" s="50">
        <f t="shared" ref="U40:U71" si="6">T40*K40*E40</f>
        <v>800</v>
      </c>
      <c r="V40" s="134">
        <f>U40+U41+U42+U43</f>
        <v>3276</v>
      </c>
      <c r="W40" s="50">
        <f t="shared" si="2"/>
        <v>64</v>
      </c>
      <c r="X40" s="50">
        <f t="shared" si="5"/>
        <v>64</v>
      </c>
      <c r="Y40" s="116"/>
    </row>
    <row r="41" spans="1:25" s="9" customFormat="1" ht="26.1" customHeight="1" x14ac:dyDescent="0.25">
      <c r="A41" s="64" t="s">
        <v>280</v>
      </c>
      <c r="B41" s="43" t="s">
        <v>249</v>
      </c>
      <c r="C41" s="47" t="s">
        <v>54</v>
      </c>
      <c r="D41" s="43">
        <v>27</v>
      </c>
      <c r="E41" s="43">
        <v>1</v>
      </c>
      <c r="F41" s="44">
        <v>60233</v>
      </c>
      <c r="G41" s="45" t="s">
        <v>53</v>
      </c>
      <c r="H41" s="43" t="s">
        <v>10</v>
      </c>
      <c r="I41" s="43">
        <v>3</v>
      </c>
      <c r="J41" s="43">
        <v>2</v>
      </c>
      <c r="K41" s="47">
        <v>65</v>
      </c>
      <c r="L41" s="48" t="s">
        <v>281</v>
      </c>
      <c r="M41" s="48">
        <v>0</v>
      </c>
      <c r="N41" s="48">
        <v>0</v>
      </c>
      <c r="O41" s="49">
        <f t="shared" si="4"/>
        <v>8</v>
      </c>
      <c r="P41" s="48">
        <v>0</v>
      </c>
      <c r="Q41" s="48">
        <v>2</v>
      </c>
      <c r="R41" s="48">
        <v>6</v>
      </c>
      <c r="S41" s="49">
        <v>8</v>
      </c>
      <c r="T41" s="50">
        <v>14</v>
      </c>
      <c r="U41" s="50">
        <f t="shared" si="6"/>
        <v>910</v>
      </c>
      <c r="V41" s="135"/>
      <c r="W41" s="50">
        <f t="shared" si="2"/>
        <v>22</v>
      </c>
      <c r="X41" s="50">
        <f t="shared" si="5"/>
        <v>22</v>
      </c>
      <c r="Y41" s="50">
        <v>22</v>
      </c>
    </row>
    <row r="42" spans="1:25" s="9" customFormat="1" ht="27.95" customHeight="1" x14ac:dyDescent="0.25">
      <c r="A42" s="54" t="s">
        <v>282</v>
      </c>
      <c r="B42" s="43" t="s">
        <v>229</v>
      </c>
      <c r="C42" s="47" t="s">
        <v>283</v>
      </c>
      <c r="D42" s="43">
        <v>155</v>
      </c>
      <c r="E42" s="43">
        <v>1.9</v>
      </c>
      <c r="F42" s="44">
        <v>60068</v>
      </c>
      <c r="G42" s="45" t="s">
        <v>55</v>
      </c>
      <c r="H42" s="46" t="s">
        <v>14</v>
      </c>
      <c r="I42" s="46">
        <v>3</v>
      </c>
      <c r="J42" s="46">
        <v>2</v>
      </c>
      <c r="K42" s="47">
        <v>40</v>
      </c>
      <c r="L42" s="48" t="s">
        <v>259</v>
      </c>
      <c r="M42" s="48">
        <v>6</v>
      </c>
      <c r="N42" s="48">
        <v>6</v>
      </c>
      <c r="O42" s="49">
        <f t="shared" si="4"/>
        <v>22</v>
      </c>
      <c r="P42" s="48">
        <v>6</v>
      </c>
      <c r="Q42" s="48">
        <v>6</v>
      </c>
      <c r="R42" s="48">
        <v>10</v>
      </c>
      <c r="S42" s="49">
        <v>34</v>
      </c>
      <c r="T42" s="50">
        <v>16</v>
      </c>
      <c r="U42" s="50">
        <f t="shared" si="6"/>
        <v>1216</v>
      </c>
      <c r="V42" s="135"/>
      <c r="W42" s="50">
        <f t="shared" si="2"/>
        <v>50</v>
      </c>
      <c r="X42" s="50">
        <f t="shared" si="5"/>
        <v>95</v>
      </c>
      <c r="Y42" s="50">
        <v>95</v>
      </c>
    </row>
    <row r="43" spans="1:25" s="9" customFormat="1" ht="23.1" customHeight="1" x14ac:dyDescent="0.25">
      <c r="A43" s="54" t="s">
        <v>240</v>
      </c>
      <c r="B43" s="43" t="s">
        <v>26</v>
      </c>
      <c r="C43" s="114" t="s">
        <v>263</v>
      </c>
      <c r="D43" s="62" t="s">
        <v>27</v>
      </c>
      <c r="E43" s="43">
        <v>1</v>
      </c>
      <c r="F43" s="66" t="s">
        <v>56</v>
      </c>
      <c r="G43" s="51" t="s">
        <v>284</v>
      </c>
      <c r="H43" s="52" t="s">
        <v>242</v>
      </c>
      <c r="I43" s="52">
        <v>4</v>
      </c>
      <c r="J43" s="52">
        <v>2</v>
      </c>
      <c r="K43" s="67">
        <v>25</v>
      </c>
      <c r="L43" s="68" t="s">
        <v>234</v>
      </c>
      <c r="M43" s="68">
        <v>2</v>
      </c>
      <c r="N43" s="68">
        <v>2</v>
      </c>
      <c r="O43" s="49">
        <f t="shared" si="4"/>
        <v>12</v>
      </c>
      <c r="P43" s="68">
        <v>0</v>
      </c>
      <c r="Q43" s="68">
        <v>2</v>
      </c>
      <c r="R43" s="68">
        <v>10</v>
      </c>
      <c r="S43" s="49">
        <v>16</v>
      </c>
      <c r="T43" s="69">
        <v>14</v>
      </c>
      <c r="U43" s="50">
        <f t="shared" si="6"/>
        <v>350</v>
      </c>
      <c r="V43" s="136"/>
      <c r="W43" s="50">
        <f t="shared" si="2"/>
        <v>30</v>
      </c>
      <c r="X43" s="50">
        <f t="shared" si="5"/>
        <v>30</v>
      </c>
      <c r="Y43" s="114">
        <f>SUM(X43:X45)</f>
        <v>172</v>
      </c>
    </row>
    <row r="44" spans="1:25" s="9" customFormat="1" ht="30" customHeight="1" x14ac:dyDescent="0.25">
      <c r="A44" s="54" t="s">
        <v>228</v>
      </c>
      <c r="B44" s="43" t="s">
        <v>229</v>
      </c>
      <c r="C44" s="115" t="s">
        <v>263</v>
      </c>
      <c r="D44" s="43">
        <v>55</v>
      </c>
      <c r="E44" s="43">
        <v>1</v>
      </c>
      <c r="F44" s="44">
        <v>60008</v>
      </c>
      <c r="G44" s="54" t="s">
        <v>285</v>
      </c>
      <c r="H44" s="43" t="s">
        <v>10</v>
      </c>
      <c r="I44" s="43">
        <v>4</v>
      </c>
      <c r="J44" s="43">
        <v>4</v>
      </c>
      <c r="K44" s="47">
        <v>25</v>
      </c>
      <c r="L44" s="58" t="s">
        <v>276</v>
      </c>
      <c r="M44" s="43">
        <v>4</v>
      </c>
      <c r="N44" s="43">
        <v>4</v>
      </c>
      <c r="O44" s="49">
        <f t="shared" si="4"/>
        <v>26</v>
      </c>
      <c r="P44" s="58">
        <v>2</v>
      </c>
      <c r="Q44" s="58">
        <v>4</v>
      </c>
      <c r="R44" s="58">
        <v>20</v>
      </c>
      <c r="S44" s="49">
        <v>34</v>
      </c>
      <c r="T44" s="60">
        <v>30</v>
      </c>
      <c r="U44" s="50">
        <f t="shared" si="6"/>
        <v>750</v>
      </c>
      <c r="V44" s="50">
        <v>910</v>
      </c>
      <c r="W44" s="50">
        <f t="shared" si="2"/>
        <v>64</v>
      </c>
      <c r="X44" s="50">
        <f t="shared" si="5"/>
        <v>64</v>
      </c>
      <c r="Y44" s="115"/>
    </row>
    <row r="45" spans="1:25" s="9" customFormat="1" ht="24" customHeight="1" x14ac:dyDescent="0.25">
      <c r="A45" s="54" t="s">
        <v>286</v>
      </c>
      <c r="B45" s="43" t="s">
        <v>287</v>
      </c>
      <c r="C45" s="116" t="s">
        <v>263</v>
      </c>
      <c r="D45" s="43">
        <v>65</v>
      </c>
      <c r="E45" s="43">
        <v>1.3</v>
      </c>
      <c r="F45" s="44">
        <v>60008</v>
      </c>
      <c r="G45" s="54" t="s">
        <v>285</v>
      </c>
      <c r="H45" s="43" t="s">
        <v>10</v>
      </c>
      <c r="I45" s="43">
        <v>4</v>
      </c>
      <c r="J45" s="43">
        <v>4</v>
      </c>
      <c r="K45" s="16">
        <v>25</v>
      </c>
      <c r="L45" s="17" t="s">
        <v>288</v>
      </c>
      <c r="M45" s="11">
        <v>4</v>
      </c>
      <c r="N45" s="17">
        <v>2</v>
      </c>
      <c r="O45" s="49">
        <f t="shared" si="4"/>
        <v>22</v>
      </c>
      <c r="P45" s="17">
        <v>2</v>
      </c>
      <c r="Q45" s="17">
        <v>4</v>
      </c>
      <c r="R45" s="17">
        <v>16</v>
      </c>
      <c r="S45" s="49">
        <v>28</v>
      </c>
      <c r="T45" s="18">
        <v>32</v>
      </c>
      <c r="U45" s="50">
        <f t="shared" si="6"/>
        <v>1040</v>
      </c>
      <c r="V45" s="39">
        <v>1216</v>
      </c>
      <c r="W45" s="50">
        <f t="shared" si="2"/>
        <v>60</v>
      </c>
      <c r="X45" s="50">
        <f t="shared" si="5"/>
        <v>78</v>
      </c>
      <c r="Y45" s="116"/>
    </row>
    <row r="46" spans="1:25" s="9" customFormat="1" ht="33" customHeight="1" x14ac:dyDescent="0.25">
      <c r="A46" s="54" t="s">
        <v>289</v>
      </c>
      <c r="B46" s="43" t="s">
        <v>290</v>
      </c>
      <c r="C46" s="114" t="s">
        <v>291</v>
      </c>
      <c r="D46" s="43">
        <v>55</v>
      </c>
      <c r="E46" s="43">
        <v>1</v>
      </c>
      <c r="F46" s="44">
        <v>60226</v>
      </c>
      <c r="G46" s="54" t="s">
        <v>57</v>
      </c>
      <c r="H46" s="43" t="s">
        <v>10</v>
      </c>
      <c r="I46" s="43">
        <v>3</v>
      </c>
      <c r="J46" s="43"/>
      <c r="K46" s="55">
        <v>100</v>
      </c>
      <c r="L46" s="56" t="s">
        <v>292</v>
      </c>
      <c r="M46" s="56"/>
      <c r="N46" s="56"/>
      <c r="O46" s="49"/>
      <c r="P46" s="56"/>
      <c r="Q46" s="56"/>
      <c r="R46" s="56"/>
      <c r="S46" s="49"/>
      <c r="T46" s="57">
        <v>35</v>
      </c>
      <c r="U46" s="50">
        <f t="shared" si="6"/>
        <v>3500</v>
      </c>
      <c r="V46" s="131">
        <f>U46+U47+U48</f>
        <v>10500</v>
      </c>
      <c r="W46" s="50">
        <f t="shared" si="2"/>
        <v>35</v>
      </c>
      <c r="X46" s="50">
        <f t="shared" si="5"/>
        <v>35</v>
      </c>
      <c r="Y46" s="114">
        <f>SUM(X46:X48)</f>
        <v>105</v>
      </c>
    </row>
    <row r="47" spans="1:25" s="9" customFormat="1" ht="42.75" x14ac:dyDescent="0.25">
      <c r="A47" s="54" t="s">
        <v>293</v>
      </c>
      <c r="B47" s="43" t="s">
        <v>294</v>
      </c>
      <c r="C47" s="115" t="s">
        <v>291</v>
      </c>
      <c r="D47" s="43">
        <v>56</v>
      </c>
      <c r="E47" s="43">
        <v>1</v>
      </c>
      <c r="F47" s="44">
        <v>60226</v>
      </c>
      <c r="G47" s="54" t="s">
        <v>57</v>
      </c>
      <c r="H47" s="43" t="s">
        <v>10</v>
      </c>
      <c r="I47" s="43">
        <v>3</v>
      </c>
      <c r="J47" s="43"/>
      <c r="K47" s="55">
        <v>100</v>
      </c>
      <c r="L47" s="56" t="s">
        <v>292</v>
      </c>
      <c r="M47" s="56"/>
      <c r="N47" s="56"/>
      <c r="O47" s="49"/>
      <c r="P47" s="56"/>
      <c r="Q47" s="56"/>
      <c r="R47" s="56"/>
      <c r="S47" s="49"/>
      <c r="T47" s="57">
        <v>35</v>
      </c>
      <c r="U47" s="50">
        <f t="shared" si="6"/>
        <v>3500</v>
      </c>
      <c r="V47" s="132"/>
      <c r="W47" s="50">
        <f t="shared" si="2"/>
        <v>35</v>
      </c>
      <c r="X47" s="50">
        <f t="shared" si="5"/>
        <v>35</v>
      </c>
      <c r="Y47" s="115"/>
    </row>
    <row r="48" spans="1:25" s="9" customFormat="1" ht="24.95" customHeight="1" x14ac:dyDescent="0.25">
      <c r="A48" s="54" t="s">
        <v>245</v>
      </c>
      <c r="B48" s="43" t="s">
        <v>29</v>
      </c>
      <c r="C48" s="116" t="s">
        <v>291</v>
      </c>
      <c r="D48" s="43">
        <v>41</v>
      </c>
      <c r="E48" s="43">
        <v>1</v>
      </c>
      <c r="F48" s="44">
        <v>60207</v>
      </c>
      <c r="G48" s="54" t="s">
        <v>58</v>
      </c>
      <c r="H48" s="43" t="s">
        <v>10</v>
      </c>
      <c r="I48" s="43">
        <v>3</v>
      </c>
      <c r="J48" s="43"/>
      <c r="K48" s="55">
        <v>100</v>
      </c>
      <c r="L48" s="56" t="s">
        <v>292</v>
      </c>
      <c r="M48" s="56"/>
      <c r="N48" s="56"/>
      <c r="O48" s="49"/>
      <c r="P48" s="56"/>
      <c r="Q48" s="56"/>
      <c r="R48" s="56"/>
      <c r="S48" s="49"/>
      <c r="T48" s="57">
        <v>35</v>
      </c>
      <c r="U48" s="50">
        <f t="shared" si="6"/>
        <v>3500</v>
      </c>
      <c r="V48" s="133"/>
      <c r="W48" s="50">
        <f t="shared" si="2"/>
        <v>35</v>
      </c>
      <c r="X48" s="50">
        <f t="shared" si="5"/>
        <v>35</v>
      </c>
      <c r="Y48" s="116"/>
    </row>
    <row r="49" spans="1:25" s="9" customFormat="1" ht="24.95" customHeight="1" x14ac:dyDescent="0.25">
      <c r="A49" s="54" t="s">
        <v>59</v>
      </c>
      <c r="B49" s="43" t="s">
        <v>258</v>
      </c>
      <c r="C49" s="114" t="s">
        <v>295</v>
      </c>
      <c r="D49" s="43">
        <v>60</v>
      </c>
      <c r="E49" s="43">
        <v>1.3</v>
      </c>
      <c r="F49" s="12">
        <v>60148</v>
      </c>
      <c r="G49" s="54" t="s">
        <v>60</v>
      </c>
      <c r="H49" s="43" t="s">
        <v>14</v>
      </c>
      <c r="I49" s="43">
        <v>2</v>
      </c>
      <c r="J49" s="43">
        <v>2</v>
      </c>
      <c r="K49" s="47">
        <v>30</v>
      </c>
      <c r="L49" s="56" t="s">
        <v>281</v>
      </c>
      <c r="M49" s="43">
        <v>2</v>
      </c>
      <c r="N49" s="56">
        <v>2</v>
      </c>
      <c r="O49" s="49">
        <f>SUM(P49:R49)</f>
        <v>12</v>
      </c>
      <c r="P49" s="56">
        <v>0</v>
      </c>
      <c r="Q49" s="56">
        <v>2</v>
      </c>
      <c r="R49" s="56">
        <v>10</v>
      </c>
      <c r="S49" s="49">
        <v>16</v>
      </c>
      <c r="T49" s="57">
        <v>14</v>
      </c>
      <c r="U49" s="50">
        <f t="shared" si="6"/>
        <v>546</v>
      </c>
      <c r="V49" s="117">
        <f>U49+U50+U51</f>
        <v>1506</v>
      </c>
      <c r="W49" s="50">
        <f t="shared" si="2"/>
        <v>30</v>
      </c>
      <c r="X49" s="50">
        <f t="shared" si="5"/>
        <v>39</v>
      </c>
      <c r="Y49" s="114">
        <f>SUM(X49:X51)</f>
        <v>105</v>
      </c>
    </row>
    <row r="50" spans="1:25" s="9" customFormat="1" ht="27.95" customHeight="1" x14ac:dyDescent="0.25">
      <c r="A50" s="54" t="s">
        <v>61</v>
      </c>
      <c r="B50" s="43" t="s">
        <v>296</v>
      </c>
      <c r="C50" s="115" t="s">
        <v>295</v>
      </c>
      <c r="D50" s="43">
        <v>59</v>
      </c>
      <c r="E50" s="43">
        <v>1</v>
      </c>
      <c r="F50" s="44">
        <v>60148</v>
      </c>
      <c r="G50" s="54" t="s">
        <v>297</v>
      </c>
      <c r="H50" s="43" t="s">
        <v>14</v>
      </c>
      <c r="I50" s="43">
        <v>2</v>
      </c>
      <c r="J50" s="43">
        <v>2</v>
      </c>
      <c r="K50" s="47">
        <v>30</v>
      </c>
      <c r="L50" s="56" t="s">
        <v>298</v>
      </c>
      <c r="M50" s="56">
        <v>2</v>
      </c>
      <c r="N50" s="56">
        <v>2</v>
      </c>
      <c r="O50" s="49">
        <f>SUM(P50:R50)</f>
        <v>14</v>
      </c>
      <c r="P50" s="56">
        <v>2</v>
      </c>
      <c r="Q50" s="56">
        <v>2</v>
      </c>
      <c r="R50" s="56">
        <v>10</v>
      </c>
      <c r="S50" s="49">
        <v>18</v>
      </c>
      <c r="T50" s="57">
        <v>16</v>
      </c>
      <c r="U50" s="50">
        <f t="shared" si="6"/>
        <v>480</v>
      </c>
      <c r="V50" s="118"/>
      <c r="W50" s="50">
        <f t="shared" si="2"/>
        <v>34</v>
      </c>
      <c r="X50" s="50">
        <f t="shared" si="5"/>
        <v>34</v>
      </c>
      <c r="Y50" s="115"/>
    </row>
    <row r="51" spans="1:25" s="9" customFormat="1" ht="21" customHeight="1" x14ac:dyDescent="0.25">
      <c r="A51" s="54" t="s">
        <v>49</v>
      </c>
      <c r="B51" s="43" t="s">
        <v>31</v>
      </c>
      <c r="C51" s="116" t="s">
        <v>295</v>
      </c>
      <c r="D51" s="43">
        <v>30</v>
      </c>
      <c r="E51" s="43">
        <v>1</v>
      </c>
      <c r="F51" s="44">
        <v>60148</v>
      </c>
      <c r="G51" s="54" t="s">
        <v>62</v>
      </c>
      <c r="H51" s="43" t="s">
        <v>14</v>
      </c>
      <c r="I51" s="43">
        <v>2</v>
      </c>
      <c r="J51" s="43">
        <v>2</v>
      </c>
      <c r="K51" s="47">
        <v>30</v>
      </c>
      <c r="L51" s="56" t="s">
        <v>222</v>
      </c>
      <c r="M51" s="56">
        <v>2</v>
      </c>
      <c r="N51" s="56">
        <v>2</v>
      </c>
      <c r="O51" s="49">
        <f>SUM(P51:R51)</f>
        <v>12</v>
      </c>
      <c r="P51" s="56">
        <v>2</v>
      </c>
      <c r="Q51" s="56">
        <v>2</v>
      </c>
      <c r="R51" s="56">
        <v>8</v>
      </c>
      <c r="S51" s="49">
        <v>16</v>
      </c>
      <c r="T51" s="57">
        <v>16</v>
      </c>
      <c r="U51" s="50">
        <f t="shared" si="6"/>
        <v>480</v>
      </c>
      <c r="V51" s="119"/>
      <c r="W51" s="50">
        <f t="shared" si="2"/>
        <v>32</v>
      </c>
      <c r="X51" s="50">
        <f t="shared" si="5"/>
        <v>32</v>
      </c>
      <c r="Y51" s="116"/>
    </row>
    <row r="52" spans="1:25" s="9" customFormat="1" ht="29.1" customHeight="1" x14ac:dyDescent="0.25">
      <c r="A52" s="51" t="s">
        <v>226</v>
      </c>
      <c r="B52" s="52" t="s">
        <v>12</v>
      </c>
      <c r="C52" s="43" t="s">
        <v>63</v>
      </c>
      <c r="D52" s="52">
        <v>23</v>
      </c>
      <c r="E52" s="43">
        <v>1</v>
      </c>
      <c r="F52" s="53">
        <v>60199</v>
      </c>
      <c r="G52" s="54" t="s">
        <v>299</v>
      </c>
      <c r="H52" s="55" t="s">
        <v>14</v>
      </c>
      <c r="I52" s="55">
        <v>4</v>
      </c>
      <c r="J52" s="55">
        <v>3</v>
      </c>
      <c r="K52" s="43">
        <v>30</v>
      </c>
      <c r="L52" s="56" t="s">
        <v>272</v>
      </c>
      <c r="M52" s="56">
        <v>3</v>
      </c>
      <c r="N52" s="56">
        <v>3</v>
      </c>
      <c r="O52" s="49">
        <f>SUM(P52:R52)</f>
        <v>15</v>
      </c>
      <c r="P52" s="56">
        <v>0</v>
      </c>
      <c r="Q52" s="56">
        <v>0</v>
      </c>
      <c r="R52" s="56">
        <v>15</v>
      </c>
      <c r="S52" s="49">
        <v>21</v>
      </c>
      <c r="T52" s="57">
        <v>24</v>
      </c>
      <c r="U52" s="50">
        <f t="shared" si="6"/>
        <v>720</v>
      </c>
      <c r="V52" s="117" t="e">
        <f>U52+U53+U54</f>
        <v>#VALUE!</v>
      </c>
      <c r="W52" s="50">
        <f t="shared" si="2"/>
        <v>45</v>
      </c>
      <c r="X52" s="50">
        <f t="shared" si="5"/>
        <v>45</v>
      </c>
      <c r="Y52" s="50">
        <v>45</v>
      </c>
    </row>
    <row r="53" spans="1:25" s="9" customFormat="1" ht="18.95" customHeight="1" x14ac:dyDescent="0.25">
      <c r="A53" s="54" t="s">
        <v>59</v>
      </c>
      <c r="B53" s="43" t="s">
        <v>258</v>
      </c>
      <c r="C53" s="47" t="s">
        <v>301</v>
      </c>
      <c r="D53" s="43">
        <v>60</v>
      </c>
      <c r="E53" s="43">
        <v>1.3</v>
      </c>
      <c r="F53" s="44">
        <v>60150</v>
      </c>
      <c r="G53" s="54" t="s">
        <v>300</v>
      </c>
      <c r="H53" s="43" t="s">
        <v>10</v>
      </c>
      <c r="I53" s="43">
        <v>3</v>
      </c>
      <c r="J53" s="43">
        <v>4</v>
      </c>
      <c r="K53" s="47">
        <v>35</v>
      </c>
      <c r="L53" s="48" t="s">
        <v>302</v>
      </c>
      <c r="M53" s="43">
        <v>4</v>
      </c>
      <c r="N53" s="48">
        <v>4</v>
      </c>
      <c r="O53" s="49">
        <f>SUM(P53:R53)</f>
        <v>28</v>
      </c>
      <c r="P53" s="48">
        <v>4</v>
      </c>
      <c r="Q53" s="48">
        <v>4</v>
      </c>
      <c r="R53" s="48">
        <v>20</v>
      </c>
      <c r="S53" s="49">
        <v>36</v>
      </c>
      <c r="T53" s="50">
        <v>32</v>
      </c>
      <c r="U53" s="50">
        <f t="shared" si="6"/>
        <v>1456</v>
      </c>
      <c r="V53" s="118"/>
      <c r="W53" s="50">
        <f t="shared" si="2"/>
        <v>68</v>
      </c>
      <c r="X53" s="50">
        <f t="shared" si="5"/>
        <v>88.4</v>
      </c>
      <c r="Y53" s="50">
        <v>88.4</v>
      </c>
    </row>
    <row r="54" spans="1:25" s="9" customFormat="1" ht="21.95" customHeight="1" x14ac:dyDescent="0.25">
      <c r="A54" s="54" t="s">
        <v>303</v>
      </c>
      <c r="B54" s="43" t="s">
        <v>296</v>
      </c>
      <c r="C54" s="114" t="s">
        <v>304</v>
      </c>
      <c r="D54" s="43">
        <v>206</v>
      </c>
      <c r="E54" s="43">
        <v>1.9</v>
      </c>
      <c r="F54" s="44">
        <v>60457</v>
      </c>
      <c r="G54" s="54" t="s">
        <v>64</v>
      </c>
      <c r="H54" s="43" t="s">
        <v>10</v>
      </c>
      <c r="I54" s="43">
        <v>3</v>
      </c>
      <c r="J54" s="43">
        <v>2</v>
      </c>
      <c r="K54" s="80">
        <v>35</v>
      </c>
      <c r="L54" s="48" t="s">
        <v>260</v>
      </c>
      <c r="M54" s="48"/>
      <c r="N54" s="48"/>
      <c r="O54" s="49"/>
      <c r="P54" s="48"/>
      <c r="Q54" s="48"/>
      <c r="R54" s="48"/>
      <c r="S54" s="49"/>
      <c r="T54" s="50" t="s">
        <v>305</v>
      </c>
      <c r="U54" s="50" t="e">
        <f t="shared" si="6"/>
        <v>#VALUE!</v>
      </c>
      <c r="V54" s="119"/>
      <c r="W54" s="50"/>
      <c r="X54" s="50">
        <f t="shared" si="5"/>
        <v>0</v>
      </c>
      <c r="Y54" s="114">
        <v>86.7</v>
      </c>
    </row>
    <row r="55" spans="1:25" s="9" customFormat="1" ht="27" customHeight="1" x14ac:dyDescent="0.25">
      <c r="A55" s="54" t="s">
        <v>306</v>
      </c>
      <c r="B55" s="43" t="s">
        <v>31</v>
      </c>
      <c r="C55" s="115" t="s">
        <v>304</v>
      </c>
      <c r="D55" s="43">
        <v>81</v>
      </c>
      <c r="E55" s="43">
        <v>1.3</v>
      </c>
      <c r="F55" s="44">
        <v>60457</v>
      </c>
      <c r="G55" s="54" t="s">
        <v>64</v>
      </c>
      <c r="H55" s="43" t="s">
        <v>10</v>
      </c>
      <c r="I55" s="43">
        <v>3</v>
      </c>
      <c r="J55" s="43">
        <v>2</v>
      </c>
      <c r="K55" s="19">
        <v>35</v>
      </c>
      <c r="L55" s="13" t="s">
        <v>231</v>
      </c>
      <c r="M55" s="13"/>
      <c r="N55" s="13"/>
      <c r="O55" s="49"/>
      <c r="P55" s="13"/>
      <c r="Q55" s="13"/>
      <c r="R55" s="13"/>
      <c r="S55" s="49"/>
      <c r="T55" s="103" t="s">
        <v>305</v>
      </c>
      <c r="U55" s="50" t="e">
        <f t="shared" si="6"/>
        <v>#VALUE!</v>
      </c>
      <c r="V55" s="104">
        <v>720</v>
      </c>
      <c r="W55" s="103"/>
      <c r="X55" s="50">
        <f t="shared" si="5"/>
        <v>0</v>
      </c>
      <c r="Y55" s="115"/>
    </row>
    <row r="56" spans="1:25" s="9" customFormat="1" ht="21.95" customHeight="1" x14ac:dyDescent="0.25">
      <c r="A56" s="64" t="s">
        <v>307</v>
      </c>
      <c r="B56" s="43" t="s">
        <v>218</v>
      </c>
      <c r="C56" s="116" t="s">
        <v>304</v>
      </c>
      <c r="D56" s="43">
        <v>156</v>
      </c>
      <c r="E56" s="43">
        <v>1.9</v>
      </c>
      <c r="F56" s="44">
        <v>60457</v>
      </c>
      <c r="G56" s="45" t="s">
        <v>64</v>
      </c>
      <c r="H56" s="43" t="s">
        <v>10</v>
      </c>
      <c r="I56" s="43">
        <v>4</v>
      </c>
      <c r="J56" s="43">
        <v>2</v>
      </c>
      <c r="K56" s="80">
        <v>35</v>
      </c>
      <c r="L56" s="48" t="s">
        <v>308</v>
      </c>
      <c r="M56" s="48"/>
      <c r="N56" s="48"/>
      <c r="O56" s="49"/>
      <c r="P56" s="48"/>
      <c r="Q56" s="48"/>
      <c r="R56" s="48"/>
      <c r="S56" s="49"/>
      <c r="T56" s="50" t="s">
        <v>305</v>
      </c>
      <c r="U56" s="50" t="e">
        <f t="shared" si="6"/>
        <v>#VALUE!</v>
      </c>
      <c r="V56" s="50">
        <v>1456</v>
      </c>
      <c r="W56" s="50"/>
      <c r="X56" s="50">
        <f t="shared" si="5"/>
        <v>0</v>
      </c>
      <c r="Y56" s="116"/>
    </row>
    <row r="57" spans="1:25" s="9" customFormat="1" ht="20.100000000000001" customHeight="1" x14ac:dyDescent="0.25">
      <c r="A57" s="54" t="s">
        <v>228</v>
      </c>
      <c r="B57" s="43" t="s">
        <v>229</v>
      </c>
      <c r="C57" s="114" t="s">
        <v>309</v>
      </c>
      <c r="D57" s="43">
        <v>55</v>
      </c>
      <c r="E57" s="43">
        <v>1</v>
      </c>
      <c r="F57" s="44">
        <v>60016</v>
      </c>
      <c r="G57" s="45" t="s">
        <v>32</v>
      </c>
      <c r="H57" s="46" t="s">
        <v>10</v>
      </c>
      <c r="I57" s="46">
        <v>1</v>
      </c>
      <c r="J57" s="46">
        <v>2</v>
      </c>
      <c r="K57" s="47">
        <v>90</v>
      </c>
      <c r="L57" s="82" t="s">
        <v>308</v>
      </c>
      <c r="M57" s="46">
        <v>2</v>
      </c>
      <c r="N57" s="46">
        <v>2</v>
      </c>
      <c r="O57" s="49">
        <f t="shared" ref="O57:O86" si="7">SUM(P57:R57)</f>
        <v>14</v>
      </c>
      <c r="P57" s="82">
        <v>2</v>
      </c>
      <c r="Q57" s="82">
        <v>2</v>
      </c>
      <c r="R57" s="82">
        <v>10</v>
      </c>
      <c r="S57" s="49">
        <v>18</v>
      </c>
      <c r="T57" s="83">
        <v>16</v>
      </c>
      <c r="U57" s="50">
        <f t="shared" si="6"/>
        <v>1440</v>
      </c>
      <c r="V57" s="137">
        <f>U57+U58+U59</f>
        <v>4320</v>
      </c>
      <c r="W57" s="83">
        <f>T57+S57</f>
        <v>34</v>
      </c>
      <c r="X57" s="50">
        <f t="shared" si="5"/>
        <v>34</v>
      </c>
      <c r="Y57" s="114">
        <f>SUM(X57:X59)</f>
        <v>102</v>
      </c>
    </row>
    <row r="58" spans="1:25" s="9" customFormat="1" ht="33.950000000000003" customHeight="1" x14ac:dyDescent="0.25">
      <c r="A58" s="54" t="s">
        <v>22</v>
      </c>
      <c r="B58" s="43" t="s">
        <v>23</v>
      </c>
      <c r="C58" s="115" t="s">
        <v>65</v>
      </c>
      <c r="D58" s="62" t="s">
        <v>235</v>
      </c>
      <c r="E58" s="43">
        <v>1</v>
      </c>
      <c r="F58" s="44">
        <v>60016</v>
      </c>
      <c r="G58" s="51" t="s">
        <v>32</v>
      </c>
      <c r="H58" s="52" t="s">
        <v>10</v>
      </c>
      <c r="I58" s="52">
        <v>1</v>
      </c>
      <c r="J58" s="52">
        <v>2</v>
      </c>
      <c r="K58" s="47">
        <v>90</v>
      </c>
      <c r="L58" s="48" t="s">
        <v>298</v>
      </c>
      <c r="M58" s="52">
        <v>2</v>
      </c>
      <c r="N58" s="48">
        <v>2</v>
      </c>
      <c r="O58" s="49">
        <f t="shared" si="7"/>
        <v>14</v>
      </c>
      <c r="P58" s="48">
        <v>2</v>
      </c>
      <c r="Q58" s="48">
        <v>2</v>
      </c>
      <c r="R58" s="48">
        <v>10</v>
      </c>
      <c r="S58" s="49">
        <v>18</v>
      </c>
      <c r="T58" s="50">
        <v>16</v>
      </c>
      <c r="U58" s="50">
        <f t="shared" si="6"/>
        <v>1440</v>
      </c>
      <c r="V58" s="138"/>
      <c r="W58" s="83">
        <f t="shared" ref="W58:W121" si="8">T58+S58</f>
        <v>34</v>
      </c>
      <c r="X58" s="50">
        <f t="shared" si="5"/>
        <v>34</v>
      </c>
      <c r="Y58" s="115"/>
    </row>
    <row r="59" spans="1:25" s="9" customFormat="1" ht="21" customHeight="1" x14ac:dyDescent="0.25">
      <c r="A59" s="54" t="s">
        <v>310</v>
      </c>
      <c r="B59" s="43" t="s">
        <v>311</v>
      </c>
      <c r="C59" s="116" t="s">
        <v>309</v>
      </c>
      <c r="D59" s="43">
        <v>30</v>
      </c>
      <c r="E59" s="43">
        <v>1</v>
      </c>
      <c r="F59" s="44">
        <v>60016</v>
      </c>
      <c r="G59" s="54" t="s">
        <v>32</v>
      </c>
      <c r="H59" s="46" t="s">
        <v>10</v>
      </c>
      <c r="I59" s="46">
        <v>1</v>
      </c>
      <c r="J59" s="46">
        <v>2</v>
      </c>
      <c r="K59" s="47">
        <v>90</v>
      </c>
      <c r="L59" s="48" t="s">
        <v>236</v>
      </c>
      <c r="M59" s="46">
        <v>2</v>
      </c>
      <c r="N59" s="46">
        <v>2</v>
      </c>
      <c r="O59" s="49">
        <f t="shared" si="7"/>
        <v>14</v>
      </c>
      <c r="P59" s="48">
        <v>2</v>
      </c>
      <c r="Q59" s="48">
        <v>2</v>
      </c>
      <c r="R59" s="48">
        <v>10</v>
      </c>
      <c r="S59" s="49">
        <v>18</v>
      </c>
      <c r="T59" s="50">
        <v>16</v>
      </c>
      <c r="U59" s="50">
        <f t="shared" si="6"/>
        <v>1440</v>
      </c>
      <c r="V59" s="139"/>
      <c r="W59" s="83">
        <f t="shared" si="8"/>
        <v>34</v>
      </c>
      <c r="X59" s="50">
        <f t="shared" si="5"/>
        <v>34</v>
      </c>
      <c r="Y59" s="116"/>
    </row>
    <row r="60" spans="1:25" s="9" customFormat="1" ht="21" customHeight="1" x14ac:dyDescent="0.25">
      <c r="A60" s="54" t="s">
        <v>22</v>
      </c>
      <c r="B60" s="43" t="s">
        <v>23</v>
      </c>
      <c r="C60" s="47" t="s">
        <v>67</v>
      </c>
      <c r="D60" s="62" t="s">
        <v>235</v>
      </c>
      <c r="E60" s="43">
        <v>1</v>
      </c>
      <c r="F60" s="44">
        <v>60220</v>
      </c>
      <c r="G60" s="51" t="s">
        <v>66</v>
      </c>
      <c r="H60" s="52" t="s">
        <v>10</v>
      </c>
      <c r="I60" s="52">
        <v>4</v>
      </c>
      <c r="J60" s="52">
        <v>4</v>
      </c>
      <c r="K60" s="47">
        <v>30</v>
      </c>
      <c r="L60" s="48" t="s">
        <v>312</v>
      </c>
      <c r="M60" s="52">
        <v>4</v>
      </c>
      <c r="N60" s="48">
        <v>4</v>
      </c>
      <c r="O60" s="49">
        <f t="shared" si="7"/>
        <v>24</v>
      </c>
      <c r="P60" s="48">
        <v>0</v>
      </c>
      <c r="Q60" s="48">
        <v>4</v>
      </c>
      <c r="R60" s="48">
        <v>20</v>
      </c>
      <c r="S60" s="49">
        <v>32</v>
      </c>
      <c r="T60" s="50">
        <v>30</v>
      </c>
      <c r="U60" s="50">
        <f t="shared" si="6"/>
        <v>900</v>
      </c>
      <c r="V60" s="50">
        <v>900</v>
      </c>
      <c r="W60" s="83">
        <f t="shared" si="8"/>
        <v>62</v>
      </c>
      <c r="X60" s="50">
        <f t="shared" si="5"/>
        <v>62</v>
      </c>
      <c r="Y60" s="50">
        <v>62</v>
      </c>
    </row>
    <row r="61" spans="1:25" s="9" customFormat="1" ht="20.100000000000001" customHeight="1" x14ac:dyDescent="0.25">
      <c r="A61" s="54" t="s">
        <v>313</v>
      </c>
      <c r="B61" s="43" t="s">
        <v>45</v>
      </c>
      <c r="C61" s="114" t="s">
        <v>314</v>
      </c>
      <c r="D61" s="43">
        <v>31</v>
      </c>
      <c r="E61" s="43">
        <v>1</v>
      </c>
      <c r="F61" s="12">
        <v>60304</v>
      </c>
      <c r="G61" s="54" t="s">
        <v>68</v>
      </c>
      <c r="H61" s="43" t="s">
        <v>10</v>
      </c>
      <c r="I61" s="43">
        <v>3</v>
      </c>
      <c r="J61" s="43">
        <v>3</v>
      </c>
      <c r="K61" s="43">
        <v>30</v>
      </c>
      <c r="L61" s="48" t="s">
        <v>264</v>
      </c>
      <c r="M61" s="48">
        <v>3</v>
      </c>
      <c r="N61" s="48">
        <v>3</v>
      </c>
      <c r="O61" s="49">
        <f t="shared" si="7"/>
        <v>21</v>
      </c>
      <c r="P61" s="48">
        <v>3</v>
      </c>
      <c r="Q61" s="48">
        <v>3</v>
      </c>
      <c r="R61" s="48">
        <v>15</v>
      </c>
      <c r="S61" s="49">
        <v>27</v>
      </c>
      <c r="T61" s="50">
        <v>19</v>
      </c>
      <c r="U61" s="50">
        <f t="shared" si="6"/>
        <v>570</v>
      </c>
      <c r="V61" s="114">
        <f>U61+U62+U63+U64+U65</f>
        <v>2598</v>
      </c>
      <c r="W61" s="83">
        <f t="shared" si="8"/>
        <v>46</v>
      </c>
      <c r="X61" s="50">
        <f t="shared" si="5"/>
        <v>46</v>
      </c>
      <c r="Y61" s="114">
        <f>SUM(X61:X65)</f>
        <v>254.4</v>
      </c>
    </row>
    <row r="62" spans="1:25" s="9" customFormat="1" ht="24" customHeight="1" x14ac:dyDescent="0.25">
      <c r="A62" s="54" t="s">
        <v>315</v>
      </c>
      <c r="B62" s="43" t="s">
        <v>311</v>
      </c>
      <c r="C62" s="115" t="s">
        <v>70</v>
      </c>
      <c r="D62" s="43">
        <v>33</v>
      </c>
      <c r="E62" s="43">
        <v>1</v>
      </c>
      <c r="F62" s="44"/>
      <c r="G62" s="54" t="s">
        <v>69</v>
      </c>
      <c r="H62" s="43" t="s">
        <v>30</v>
      </c>
      <c r="I62" s="43">
        <v>2</v>
      </c>
      <c r="J62" s="43">
        <v>2</v>
      </c>
      <c r="K62" s="43">
        <v>30</v>
      </c>
      <c r="L62" s="84"/>
      <c r="M62" s="43">
        <v>2</v>
      </c>
      <c r="N62" s="43">
        <v>2</v>
      </c>
      <c r="O62" s="49">
        <f t="shared" si="7"/>
        <v>4</v>
      </c>
      <c r="P62" s="43">
        <v>2</v>
      </c>
      <c r="Q62" s="43">
        <v>2</v>
      </c>
      <c r="R62" s="84"/>
      <c r="S62" s="49">
        <v>8</v>
      </c>
      <c r="T62" s="85"/>
      <c r="U62" s="50">
        <f t="shared" si="6"/>
        <v>0</v>
      </c>
      <c r="V62" s="115"/>
      <c r="W62" s="83">
        <f t="shared" si="8"/>
        <v>8</v>
      </c>
      <c r="X62" s="50">
        <f t="shared" si="5"/>
        <v>8</v>
      </c>
      <c r="Y62" s="115"/>
    </row>
    <row r="63" spans="1:25" s="9" customFormat="1" ht="20.100000000000001" customHeight="1" x14ac:dyDescent="0.25">
      <c r="A63" s="54" t="s">
        <v>316</v>
      </c>
      <c r="B63" s="43" t="s">
        <v>311</v>
      </c>
      <c r="C63" s="115" t="s">
        <v>70</v>
      </c>
      <c r="D63" s="43">
        <v>67</v>
      </c>
      <c r="E63" s="43">
        <v>1.3</v>
      </c>
      <c r="F63" s="44">
        <v>60254</v>
      </c>
      <c r="G63" s="54" t="s">
        <v>71</v>
      </c>
      <c r="H63" s="43" t="s">
        <v>14</v>
      </c>
      <c r="I63" s="43">
        <v>3</v>
      </c>
      <c r="J63" s="43">
        <v>3</v>
      </c>
      <c r="K63" s="43">
        <v>30</v>
      </c>
      <c r="L63" s="56" t="s">
        <v>267</v>
      </c>
      <c r="M63" s="43">
        <v>3</v>
      </c>
      <c r="N63" s="43">
        <v>3</v>
      </c>
      <c r="O63" s="49">
        <f t="shared" si="7"/>
        <v>30</v>
      </c>
      <c r="P63" s="43">
        <v>3</v>
      </c>
      <c r="Q63" s="43">
        <v>3</v>
      </c>
      <c r="R63" s="56">
        <v>24</v>
      </c>
      <c r="S63" s="49">
        <v>36</v>
      </c>
      <c r="T63" s="57">
        <v>24</v>
      </c>
      <c r="U63" s="50">
        <f t="shared" si="6"/>
        <v>936</v>
      </c>
      <c r="V63" s="115"/>
      <c r="W63" s="83">
        <f t="shared" si="8"/>
        <v>60</v>
      </c>
      <c r="X63" s="50">
        <f t="shared" si="5"/>
        <v>78</v>
      </c>
      <c r="Y63" s="115"/>
    </row>
    <row r="64" spans="1:25" s="9" customFormat="1" ht="18.95" customHeight="1" x14ac:dyDescent="0.25">
      <c r="A64" s="54" t="s">
        <v>316</v>
      </c>
      <c r="B64" s="43" t="s">
        <v>311</v>
      </c>
      <c r="C64" s="115" t="s">
        <v>70</v>
      </c>
      <c r="D64" s="43">
        <v>67</v>
      </c>
      <c r="E64" s="43">
        <v>1.3</v>
      </c>
      <c r="F64" s="44">
        <v>60215</v>
      </c>
      <c r="G64" s="54" t="s">
        <v>72</v>
      </c>
      <c r="H64" s="43" t="s">
        <v>14</v>
      </c>
      <c r="I64" s="43">
        <v>4</v>
      </c>
      <c r="J64" s="43">
        <v>4</v>
      </c>
      <c r="K64" s="43">
        <v>30</v>
      </c>
      <c r="L64" s="56" t="s">
        <v>317</v>
      </c>
      <c r="M64" s="43">
        <v>4</v>
      </c>
      <c r="N64" s="43">
        <v>4</v>
      </c>
      <c r="O64" s="49">
        <f t="shared" si="7"/>
        <v>52</v>
      </c>
      <c r="P64" s="43">
        <v>4</v>
      </c>
      <c r="Q64" s="43">
        <v>4</v>
      </c>
      <c r="R64" s="56">
        <v>44</v>
      </c>
      <c r="S64" s="49">
        <v>60</v>
      </c>
      <c r="T64" s="57">
        <v>28</v>
      </c>
      <c r="U64" s="50">
        <f t="shared" si="6"/>
        <v>1092</v>
      </c>
      <c r="V64" s="115"/>
      <c r="W64" s="83">
        <f t="shared" si="8"/>
        <v>88</v>
      </c>
      <c r="X64" s="50">
        <f t="shared" si="5"/>
        <v>114.4</v>
      </c>
      <c r="Y64" s="115"/>
    </row>
    <row r="65" spans="1:25" s="9" customFormat="1" ht="21.95" customHeight="1" x14ac:dyDescent="0.25">
      <c r="A65" s="54" t="s">
        <v>310</v>
      </c>
      <c r="B65" s="43" t="s">
        <v>311</v>
      </c>
      <c r="C65" s="116" t="s">
        <v>70</v>
      </c>
      <c r="D65" s="43">
        <v>30</v>
      </c>
      <c r="E65" s="43">
        <v>1</v>
      </c>
      <c r="F65" s="44"/>
      <c r="G65" s="54" t="s">
        <v>69</v>
      </c>
      <c r="H65" s="43" t="s">
        <v>30</v>
      </c>
      <c r="I65" s="43">
        <v>2</v>
      </c>
      <c r="J65" s="43">
        <v>2</v>
      </c>
      <c r="K65" s="43">
        <v>30</v>
      </c>
      <c r="L65" s="20"/>
      <c r="M65" s="11">
        <v>2</v>
      </c>
      <c r="N65" s="11">
        <v>2</v>
      </c>
      <c r="O65" s="49">
        <f t="shared" si="7"/>
        <v>4</v>
      </c>
      <c r="P65" s="20">
        <v>0</v>
      </c>
      <c r="Q65" s="20">
        <v>4</v>
      </c>
      <c r="R65" s="20"/>
      <c r="S65" s="49">
        <v>8</v>
      </c>
      <c r="T65" s="21"/>
      <c r="U65" s="50">
        <f t="shared" si="6"/>
        <v>0</v>
      </c>
      <c r="V65" s="116"/>
      <c r="W65" s="83">
        <f t="shared" si="8"/>
        <v>8</v>
      </c>
      <c r="X65" s="50">
        <f t="shared" si="5"/>
        <v>8</v>
      </c>
      <c r="Y65" s="116"/>
    </row>
    <row r="66" spans="1:25" s="9" customFormat="1" ht="42.75" x14ac:dyDescent="0.25">
      <c r="A66" s="51" t="s">
        <v>226</v>
      </c>
      <c r="B66" s="52" t="s">
        <v>12</v>
      </c>
      <c r="C66" s="114" t="s">
        <v>74</v>
      </c>
      <c r="D66" s="52">
        <v>23</v>
      </c>
      <c r="E66" s="43">
        <v>1</v>
      </c>
      <c r="F66" s="53">
        <v>60198</v>
      </c>
      <c r="G66" s="54" t="s">
        <v>73</v>
      </c>
      <c r="H66" s="55" t="s">
        <v>10</v>
      </c>
      <c r="I66" s="55">
        <v>4</v>
      </c>
      <c r="J66" s="55">
        <v>2</v>
      </c>
      <c r="K66" s="43">
        <v>35</v>
      </c>
      <c r="L66" s="56" t="s">
        <v>251</v>
      </c>
      <c r="M66" s="56">
        <v>2</v>
      </c>
      <c r="N66" s="56">
        <v>2</v>
      </c>
      <c r="O66" s="49">
        <f t="shared" si="7"/>
        <v>14</v>
      </c>
      <c r="P66" s="56">
        <v>2</v>
      </c>
      <c r="Q66" s="56">
        <v>2</v>
      </c>
      <c r="R66" s="56">
        <v>10</v>
      </c>
      <c r="S66" s="49">
        <v>18</v>
      </c>
      <c r="T66" s="57">
        <v>16</v>
      </c>
      <c r="U66" s="50">
        <f t="shared" si="6"/>
        <v>560</v>
      </c>
      <c r="V66" s="117">
        <f>U66+U67+U68+U69+U70+U71+U72</f>
        <v>3430</v>
      </c>
      <c r="W66" s="83">
        <f t="shared" si="8"/>
        <v>34</v>
      </c>
      <c r="X66" s="50">
        <f t="shared" si="5"/>
        <v>34</v>
      </c>
      <c r="Y66" s="114">
        <f>SUM(X66:X72)</f>
        <v>210</v>
      </c>
    </row>
    <row r="67" spans="1:25" s="9" customFormat="1" ht="30" customHeight="1" x14ac:dyDescent="0.25">
      <c r="A67" s="51" t="s">
        <v>226</v>
      </c>
      <c r="B67" s="52" t="s">
        <v>12</v>
      </c>
      <c r="C67" s="115" t="s">
        <v>74</v>
      </c>
      <c r="D67" s="52">
        <v>23</v>
      </c>
      <c r="E67" s="43">
        <v>1</v>
      </c>
      <c r="F67" s="53">
        <v>60037</v>
      </c>
      <c r="G67" s="54" t="s">
        <v>75</v>
      </c>
      <c r="H67" s="55" t="s">
        <v>14</v>
      </c>
      <c r="I67" s="55">
        <v>3</v>
      </c>
      <c r="J67" s="55">
        <v>2</v>
      </c>
      <c r="K67" s="43">
        <v>35</v>
      </c>
      <c r="L67" s="56" t="s">
        <v>234</v>
      </c>
      <c r="M67" s="56">
        <v>2</v>
      </c>
      <c r="N67" s="56">
        <v>2</v>
      </c>
      <c r="O67" s="49">
        <f t="shared" si="7"/>
        <v>12</v>
      </c>
      <c r="P67" s="56">
        <v>0</v>
      </c>
      <c r="Q67" s="56">
        <v>2</v>
      </c>
      <c r="R67" s="56">
        <v>10</v>
      </c>
      <c r="S67" s="49">
        <v>16</v>
      </c>
      <c r="T67" s="57">
        <v>12</v>
      </c>
      <c r="U67" s="50">
        <f t="shared" si="6"/>
        <v>420</v>
      </c>
      <c r="V67" s="118"/>
      <c r="W67" s="83">
        <f t="shared" si="8"/>
        <v>28</v>
      </c>
      <c r="X67" s="50">
        <f t="shared" si="5"/>
        <v>28</v>
      </c>
      <c r="Y67" s="115"/>
    </row>
    <row r="68" spans="1:25" s="9" customFormat="1" ht="21" customHeight="1" x14ac:dyDescent="0.25">
      <c r="A68" s="64" t="s">
        <v>217</v>
      </c>
      <c r="B68" s="43" t="s">
        <v>218</v>
      </c>
      <c r="C68" s="115" t="s">
        <v>318</v>
      </c>
      <c r="D68" s="43">
        <v>33</v>
      </c>
      <c r="E68" s="43">
        <v>1</v>
      </c>
      <c r="F68" s="44">
        <v>60013</v>
      </c>
      <c r="G68" s="45" t="s">
        <v>76</v>
      </c>
      <c r="H68" s="43" t="s">
        <v>14</v>
      </c>
      <c r="I68" s="43">
        <v>4</v>
      </c>
      <c r="J68" s="43">
        <v>2</v>
      </c>
      <c r="K68" s="43">
        <v>35</v>
      </c>
      <c r="L68" s="48" t="s">
        <v>259</v>
      </c>
      <c r="M68" s="43">
        <v>2</v>
      </c>
      <c r="N68" s="48">
        <v>2</v>
      </c>
      <c r="O68" s="49">
        <f t="shared" si="7"/>
        <v>14</v>
      </c>
      <c r="P68" s="48">
        <v>2</v>
      </c>
      <c r="Q68" s="48">
        <v>2</v>
      </c>
      <c r="R68" s="48">
        <v>10</v>
      </c>
      <c r="S68" s="49">
        <v>18</v>
      </c>
      <c r="T68" s="50">
        <v>14</v>
      </c>
      <c r="U68" s="50">
        <f t="shared" si="6"/>
        <v>490</v>
      </c>
      <c r="V68" s="118"/>
      <c r="W68" s="83">
        <f t="shared" si="8"/>
        <v>32</v>
      </c>
      <c r="X68" s="50">
        <f t="shared" si="5"/>
        <v>32</v>
      </c>
      <c r="Y68" s="115"/>
    </row>
    <row r="69" spans="1:25" s="9" customFormat="1" ht="21" customHeight="1" x14ac:dyDescent="0.25">
      <c r="A69" s="64" t="s">
        <v>220</v>
      </c>
      <c r="B69" s="43" t="s">
        <v>221</v>
      </c>
      <c r="C69" s="115" t="s">
        <v>318</v>
      </c>
      <c r="D69" s="43">
        <v>43</v>
      </c>
      <c r="E69" s="43">
        <v>1</v>
      </c>
      <c r="F69" s="44">
        <v>60013</v>
      </c>
      <c r="G69" s="45" t="s">
        <v>76</v>
      </c>
      <c r="H69" s="43" t="s">
        <v>14</v>
      </c>
      <c r="I69" s="43">
        <v>4</v>
      </c>
      <c r="J69" s="43">
        <v>2</v>
      </c>
      <c r="K69" s="43">
        <v>35</v>
      </c>
      <c r="L69" s="48" t="s">
        <v>219</v>
      </c>
      <c r="M69" s="48">
        <v>2</v>
      </c>
      <c r="N69" s="48">
        <v>2</v>
      </c>
      <c r="O69" s="49">
        <f t="shared" si="7"/>
        <v>12</v>
      </c>
      <c r="P69" s="48">
        <v>0</v>
      </c>
      <c r="Q69" s="48">
        <v>2</v>
      </c>
      <c r="R69" s="48">
        <v>10</v>
      </c>
      <c r="S69" s="49">
        <v>16</v>
      </c>
      <c r="T69" s="50">
        <v>14</v>
      </c>
      <c r="U69" s="50">
        <f t="shared" si="6"/>
        <v>490</v>
      </c>
      <c r="V69" s="118"/>
      <c r="W69" s="83">
        <f t="shared" si="8"/>
        <v>30</v>
      </c>
      <c r="X69" s="50">
        <f t="shared" ref="X69:X100" si="9">W69*E69</f>
        <v>30</v>
      </c>
      <c r="Y69" s="115"/>
    </row>
    <row r="70" spans="1:25" s="9" customFormat="1" ht="23.1" customHeight="1" x14ac:dyDescent="0.25">
      <c r="A70" s="64" t="s">
        <v>77</v>
      </c>
      <c r="B70" s="43" t="s">
        <v>319</v>
      </c>
      <c r="C70" s="115" t="s">
        <v>318</v>
      </c>
      <c r="D70" s="43">
        <v>32</v>
      </c>
      <c r="E70" s="43">
        <v>1</v>
      </c>
      <c r="F70" s="44">
        <v>60013</v>
      </c>
      <c r="G70" s="45" t="s">
        <v>76</v>
      </c>
      <c r="H70" s="43" t="s">
        <v>14</v>
      </c>
      <c r="I70" s="43">
        <v>4</v>
      </c>
      <c r="J70" s="43">
        <v>2</v>
      </c>
      <c r="K70" s="43">
        <v>35</v>
      </c>
      <c r="L70" s="48" t="s">
        <v>222</v>
      </c>
      <c r="M70" s="48">
        <v>2</v>
      </c>
      <c r="N70" s="48">
        <v>2</v>
      </c>
      <c r="O70" s="49">
        <f t="shared" si="7"/>
        <v>10</v>
      </c>
      <c r="P70" s="48">
        <v>0</v>
      </c>
      <c r="Q70" s="48">
        <v>0</v>
      </c>
      <c r="R70" s="48">
        <v>10</v>
      </c>
      <c r="S70" s="49">
        <v>14</v>
      </c>
      <c r="T70" s="50">
        <v>14</v>
      </c>
      <c r="U70" s="50">
        <f t="shared" si="6"/>
        <v>490</v>
      </c>
      <c r="V70" s="118"/>
      <c r="W70" s="83">
        <f t="shared" si="8"/>
        <v>28</v>
      </c>
      <c r="X70" s="50">
        <f t="shared" si="9"/>
        <v>28</v>
      </c>
      <c r="Y70" s="115"/>
    </row>
    <row r="71" spans="1:25" s="9" customFormat="1" ht="71.25" x14ac:dyDescent="0.25">
      <c r="A71" s="64" t="s">
        <v>320</v>
      </c>
      <c r="B71" s="43" t="s">
        <v>230</v>
      </c>
      <c r="C71" s="115" t="s">
        <v>318</v>
      </c>
      <c r="D71" s="43">
        <v>32</v>
      </c>
      <c r="E71" s="43">
        <v>1</v>
      </c>
      <c r="F71" s="12">
        <v>60013</v>
      </c>
      <c r="G71" s="45" t="s">
        <v>76</v>
      </c>
      <c r="H71" s="43" t="s">
        <v>14</v>
      </c>
      <c r="I71" s="43">
        <v>4</v>
      </c>
      <c r="J71" s="43">
        <v>2</v>
      </c>
      <c r="K71" s="43">
        <v>35</v>
      </c>
      <c r="L71" s="48" t="s">
        <v>236</v>
      </c>
      <c r="M71" s="43">
        <v>2</v>
      </c>
      <c r="N71" s="48">
        <v>2</v>
      </c>
      <c r="O71" s="49">
        <f t="shared" si="7"/>
        <v>14</v>
      </c>
      <c r="P71" s="48">
        <v>2</v>
      </c>
      <c r="Q71" s="48">
        <v>2</v>
      </c>
      <c r="R71" s="48">
        <v>10</v>
      </c>
      <c r="S71" s="49">
        <v>18</v>
      </c>
      <c r="T71" s="50">
        <v>14</v>
      </c>
      <c r="U71" s="50">
        <f t="shared" si="6"/>
        <v>490</v>
      </c>
      <c r="V71" s="118"/>
      <c r="W71" s="83">
        <f t="shared" si="8"/>
        <v>32</v>
      </c>
      <c r="X71" s="50">
        <f t="shared" si="9"/>
        <v>32</v>
      </c>
      <c r="Y71" s="115"/>
    </row>
    <row r="72" spans="1:25" s="9" customFormat="1" ht="21.95" customHeight="1" x14ac:dyDescent="0.25">
      <c r="A72" s="64" t="s">
        <v>78</v>
      </c>
      <c r="B72" s="43" t="s">
        <v>238</v>
      </c>
      <c r="C72" s="116" t="s">
        <v>318</v>
      </c>
      <c r="D72" s="43">
        <v>31</v>
      </c>
      <c r="E72" s="43">
        <v>1</v>
      </c>
      <c r="F72" s="44">
        <v>60013</v>
      </c>
      <c r="G72" s="45" t="s">
        <v>76</v>
      </c>
      <c r="H72" s="43" t="s">
        <v>14</v>
      </c>
      <c r="I72" s="43">
        <v>4</v>
      </c>
      <c r="J72" s="43">
        <v>2</v>
      </c>
      <c r="K72" s="43">
        <v>35</v>
      </c>
      <c r="L72" s="48" t="s">
        <v>281</v>
      </c>
      <c r="M72" s="48">
        <v>2</v>
      </c>
      <c r="N72" s="48">
        <v>2</v>
      </c>
      <c r="O72" s="49">
        <f t="shared" si="7"/>
        <v>8</v>
      </c>
      <c r="P72" s="48">
        <v>0</v>
      </c>
      <c r="Q72" s="48">
        <v>2</v>
      </c>
      <c r="R72" s="48">
        <v>6</v>
      </c>
      <c r="S72" s="49">
        <v>12</v>
      </c>
      <c r="T72" s="50">
        <v>14</v>
      </c>
      <c r="U72" s="50">
        <f t="shared" ref="U72:U103" si="10">T72*K72*E72</f>
        <v>490</v>
      </c>
      <c r="V72" s="119"/>
      <c r="W72" s="83">
        <f t="shared" si="8"/>
        <v>26</v>
      </c>
      <c r="X72" s="50">
        <f t="shared" si="9"/>
        <v>26</v>
      </c>
      <c r="Y72" s="116"/>
    </row>
    <row r="73" spans="1:25" s="9" customFormat="1" ht="25.5" customHeight="1" x14ac:dyDescent="0.25">
      <c r="A73" s="54" t="s">
        <v>245</v>
      </c>
      <c r="B73" s="43" t="s">
        <v>29</v>
      </c>
      <c r="C73" s="47" t="s">
        <v>322</v>
      </c>
      <c r="D73" s="43">
        <v>41</v>
      </c>
      <c r="E73" s="43">
        <v>1</v>
      </c>
      <c r="F73" s="44">
        <v>60089</v>
      </c>
      <c r="G73" s="54" t="s">
        <v>321</v>
      </c>
      <c r="H73" s="43" t="s">
        <v>14</v>
      </c>
      <c r="I73" s="43">
        <v>3</v>
      </c>
      <c r="J73" s="43">
        <v>3</v>
      </c>
      <c r="K73" s="47">
        <v>35</v>
      </c>
      <c r="L73" s="48" t="s">
        <v>227</v>
      </c>
      <c r="M73" s="48">
        <v>3</v>
      </c>
      <c r="N73" s="48">
        <v>3</v>
      </c>
      <c r="O73" s="49">
        <f t="shared" si="7"/>
        <v>21</v>
      </c>
      <c r="P73" s="48">
        <v>3</v>
      </c>
      <c r="Q73" s="48">
        <v>3</v>
      </c>
      <c r="R73" s="48">
        <v>15</v>
      </c>
      <c r="S73" s="49">
        <v>27</v>
      </c>
      <c r="T73" s="50">
        <v>21</v>
      </c>
      <c r="U73" s="50">
        <f t="shared" si="10"/>
        <v>735</v>
      </c>
      <c r="V73" s="50">
        <v>735</v>
      </c>
      <c r="W73" s="83">
        <f t="shared" si="8"/>
        <v>48</v>
      </c>
      <c r="X73" s="50">
        <f t="shared" si="9"/>
        <v>48</v>
      </c>
      <c r="Y73" s="50">
        <v>48</v>
      </c>
    </row>
    <row r="74" spans="1:25" s="9" customFormat="1" ht="24" customHeight="1" x14ac:dyDescent="0.25">
      <c r="A74" s="54" t="s">
        <v>323</v>
      </c>
      <c r="B74" s="43" t="s">
        <v>324</v>
      </c>
      <c r="C74" s="47" t="s">
        <v>326</v>
      </c>
      <c r="D74" s="43">
        <v>48</v>
      </c>
      <c r="E74" s="43">
        <v>1</v>
      </c>
      <c r="F74" s="44">
        <v>60134</v>
      </c>
      <c r="G74" s="45" t="s">
        <v>325</v>
      </c>
      <c r="H74" s="46" t="s">
        <v>10</v>
      </c>
      <c r="I74" s="46">
        <v>4</v>
      </c>
      <c r="J74" s="46">
        <v>4</v>
      </c>
      <c r="K74" s="47">
        <v>25</v>
      </c>
      <c r="L74" s="48" t="s">
        <v>327</v>
      </c>
      <c r="M74" s="46">
        <v>4</v>
      </c>
      <c r="N74" s="48">
        <v>4</v>
      </c>
      <c r="O74" s="49">
        <f t="shared" si="7"/>
        <v>24</v>
      </c>
      <c r="P74" s="48">
        <v>0</v>
      </c>
      <c r="Q74" s="48">
        <v>4</v>
      </c>
      <c r="R74" s="48">
        <v>20</v>
      </c>
      <c r="S74" s="49">
        <v>32</v>
      </c>
      <c r="T74" s="50">
        <v>32</v>
      </c>
      <c r="U74" s="50">
        <f t="shared" si="10"/>
        <v>800</v>
      </c>
      <c r="V74" s="50">
        <v>800</v>
      </c>
      <c r="W74" s="83">
        <f t="shared" si="8"/>
        <v>64</v>
      </c>
      <c r="X74" s="50">
        <f t="shared" si="9"/>
        <v>64</v>
      </c>
      <c r="Y74" s="50">
        <v>64</v>
      </c>
    </row>
    <row r="75" spans="1:25" s="9" customFormat="1" ht="42.75" customHeight="1" x14ac:dyDescent="0.25">
      <c r="A75" s="54" t="s">
        <v>293</v>
      </c>
      <c r="B75" s="43" t="s">
        <v>294</v>
      </c>
      <c r="C75" s="43" t="s">
        <v>329</v>
      </c>
      <c r="D75" s="43">
        <v>56</v>
      </c>
      <c r="E75" s="43">
        <v>1</v>
      </c>
      <c r="F75" s="44">
        <v>60147</v>
      </c>
      <c r="G75" s="54" t="s">
        <v>328</v>
      </c>
      <c r="H75" s="43" t="s">
        <v>10</v>
      </c>
      <c r="I75" s="43">
        <v>4</v>
      </c>
      <c r="J75" s="43">
        <v>4</v>
      </c>
      <c r="K75" s="43">
        <v>35</v>
      </c>
      <c r="L75" s="48" t="s">
        <v>330</v>
      </c>
      <c r="M75" s="48">
        <v>3</v>
      </c>
      <c r="N75" s="48">
        <v>5</v>
      </c>
      <c r="O75" s="49">
        <f t="shared" si="7"/>
        <v>24</v>
      </c>
      <c r="P75" s="48">
        <v>0</v>
      </c>
      <c r="Q75" s="48">
        <v>5</v>
      </c>
      <c r="R75" s="48">
        <v>19</v>
      </c>
      <c r="S75" s="49">
        <v>32</v>
      </c>
      <c r="T75" s="50">
        <v>29</v>
      </c>
      <c r="U75" s="50">
        <f t="shared" si="10"/>
        <v>1015</v>
      </c>
      <c r="V75" s="50">
        <v>1015</v>
      </c>
      <c r="W75" s="83">
        <f t="shared" si="8"/>
        <v>61</v>
      </c>
      <c r="X75" s="50">
        <f t="shared" si="9"/>
        <v>61</v>
      </c>
      <c r="Y75" s="50">
        <v>61</v>
      </c>
    </row>
    <row r="76" spans="1:25" s="22" customFormat="1" ht="26.1" customHeight="1" x14ac:dyDescent="0.15">
      <c r="A76" s="54" t="s">
        <v>315</v>
      </c>
      <c r="B76" s="43" t="s">
        <v>311</v>
      </c>
      <c r="C76" s="145" t="s">
        <v>79</v>
      </c>
      <c r="D76" s="43">
        <v>33</v>
      </c>
      <c r="E76" s="43">
        <v>1</v>
      </c>
      <c r="F76" s="44">
        <v>60065</v>
      </c>
      <c r="G76" s="54" t="s">
        <v>331</v>
      </c>
      <c r="H76" s="43" t="s">
        <v>10</v>
      </c>
      <c r="I76" s="43">
        <v>5</v>
      </c>
      <c r="J76" s="43">
        <v>4</v>
      </c>
      <c r="K76" s="43">
        <v>35</v>
      </c>
      <c r="L76" s="56" t="s">
        <v>332</v>
      </c>
      <c r="M76" s="43">
        <v>4</v>
      </c>
      <c r="N76" s="43">
        <v>4</v>
      </c>
      <c r="O76" s="49">
        <f t="shared" si="7"/>
        <v>28</v>
      </c>
      <c r="P76" s="43">
        <v>4</v>
      </c>
      <c r="Q76" s="43">
        <v>4</v>
      </c>
      <c r="R76" s="56">
        <v>20</v>
      </c>
      <c r="S76" s="49">
        <v>36</v>
      </c>
      <c r="T76" s="57">
        <v>32</v>
      </c>
      <c r="U76" s="50">
        <f t="shared" si="10"/>
        <v>1120</v>
      </c>
      <c r="V76" s="117">
        <f>U77+U76</f>
        <v>2170</v>
      </c>
      <c r="W76" s="83">
        <f t="shared" si="8"/>
        <v>68</v>
      </c>
      <c r="X76" s="50">
        <f t="shared" si="9"/>
        <v>68</v>
      </c>
      <c r="Y76" s="114">
        <v>130</v>
      </c>
    </row>
    <row r="77" spans="1:25" s="22" customFormat="1" ht="27" customHeight="1" x14ac:dyDescent="0.15">
      <c r="A77" s="54" t="s">
        <v>310</v>
      </c>
      <c r="B77" s="43" t="s">
        <v>311</v>
      </c>
      <c r="C77" s="146"/>
      <c r="D77" s="43">
        <v>30</v>
      </c>
      <c r="E77" s="43">
        <v>1</v>
      </c>
      <c r="F77" s="44">
        <v>60065</v>
      </c>
      <c r="G77" s="54" t="s">
        <v>80</v>
      </c>
      <c r="H77" s="43" t="s">
        <v>10</v>
      </c>
      <c r="I77" s="43">
        <v>5</v>
      </c>
      <c r="J77" s="43">
        <v>4</v>
      </c>
      <c r="K77" s="23">
        <v>35</v>
      </c>
      <c r="L77" s="24" t="s">
        <v>333</v>
      </c>
      <c r="M77" s="11">
        <v>4</v>
      </c>
      <c r="N77" s="11">
        <v>4</v>
      </c>
      <c r="O77" s="49">
        <f t="shared" si="7"/>
        <v>24</v>
      </c>
      <c r="P77" s="24">
        <v>2</v>
      </c>
      <c r="Q77" s="24">
        <v>4</v>
      </c>
      <c r="R77" s="24">
        <v>18</v>
      </c>
      <c r="S77" s="49">
        <v>32</v>
      </c>
      <c r="T77" s="34">
        <v>30</v>
      </c>
      <c r="U77" s="50">
        <f t="shared" si="10"/>
        <v>1050</v>
      </c>
      <c r="V77" s="119"/>
      <c r="W77" s="83">
        <f t="shared" si="8"/>
        <v>62</v>
      </c>
      <c r="X77" s="50">
        <f t="shared" si="9"/>
        <v>62</v>
      </c>
      <c r="Y77" s="116"/>
    </row>
    <row r="78" spans="1:25" s="22" customFormat="1" ht="24" customHeight="1" x14ac:dyDescent="0.15">
      <c r="A78" s="64" t="s">
        <v>237</v>
      </c>
      <c r="B78" s="43" t="s">
        <v>238</v>
      </c>
      <c r="C78" s="143" t="s">
        <v>319</v>
      </c>
      <c r="D78" s="43">
        <v>35</v>
      </c>
      <c r="E78" s="43">
        <v>1</v>
      </c>
      <c r="F78" s="44"/>
      <c r="G78" s="54" t="s">
        <v>81</v>
      </c>
      <c r="H78" s="43" t="s">
        <v>30</v>
      </c>
      <c r="I78" s="55"/>
      <c r="J78" s="43">
        <v>2</v>
      </c>
      <c r="K78" s="47">
        <v>25</v>
      </c>
      <c r="L78" s="48" t="s">
        <v>260</v>
      </c>
      <c r="M78" s="56">
        <v>2</v>
      </c>
      <c r="N78" s="56">
        <v>2</v>
      </c>
      <c r="O78" s="49">
        <f t="shared" si="7"/>
        <v>6</v>
      </c>
      <c r="P78" s="48">
        <v>2</v>
      </c>
      <c r="Q78" s="48">
        <v>0</v>
      </c>
      <c r="R78" s="48">
        <v>4</v>
      </c>
      <c r="S78" s="49">
        <v>10</v>
      </c>
      <c r="T78" s="50">
        <v>16</v>
      </c>
      <c r="U78" s="50">
        <f t="shared" si="10"/>
        <v>400</v>
      </c>
      <c r="V78" s="50"/>
      <c r="W78" s="83">
        <f t="shared" si="8"/>
        <v>26</v>
      </c>
      <c r="X78" s="50">
        <f t="shared" si="9"/>
        <v>26</v>
      </c>
      <c r="Y78" s="114">
        <f>SUM(X78:X84)</f>
        <v>204</v>
      </c>
    </row>
    <row r="79" spans="1:25" s="22" customFormat="1" ht="23.1" customHeight="1" x14ac:dyDescent="0.15">
      <c r="A79" s="64" t="s">
        <v>255</v>
      </c>
      <c r="B79" s="43" t="s">
        <v>256</v>
      </c>
      <c r="C79" s="147"/>
      <c r="D79" s="43">
        <v>40</v>
      </c>
      <c r="E79" s="43">
        <v>1</v>
      </c>
      <c r="F79" s="86"/>
      <c r="G79" s="54" t="s">
        <v>81</v>
      </c>
      <c r="H79" s="43" t="s">
        <v>30</v>
      </c>
      <c r="I79" s="55"/>
      <c r="J79" s="43">
        <v>2</v>
      </c>
      <c r="K79" s="47">
        <v>25</v>
      </c>
      <c r="L79" s="48" t="s">
        <v>252</v>
      </c>
      <c r="M79" s="43">
        <v>2</v>
      </c>
      <c r="N79" s="43">
        <v>2</v>
      </c>
      <c r="O79" s="49">
        <f t="shared" si="7"/>
        <v>6</v>
      </c>
      <c r="P79" s="43">
        <v>2</v>
      </c>
      <c r="Q79" s="43">
        <v>2</v>
      </c>
      <c r="R79" s="48">
        <v>2</v>
      </c>
      <c r="S79" s="49">
        <v>10</v>
      </c>
      <c r="T79" s="50">
        <v>16</v>
      </c>
      <c r="U79" s="50">
        <f t="shared" si="10"/>
        <v>400</v>
      </c>
      <c r="V79" s="50"/>
      <c r="W79" s="83">
        <f t="shared" si="8"/>
        <v>26</v>
      </c>
      <c r="X79" s="50">
        <f t="shared" si="9"/>
        <v>26</v>
      </c>
      <c r="Y79" s="115"/>
    </row>
    <row r="80" spans="1:25" s="22" customFormat="1" ht="24" customHeight="1" x14ac:dyDescent="0.15">
      <c r="A80" s="64" t="s">
        <v>257</v>
      </c>
      <c r="B80" s="43" t="s">
        <v>258</v>
      </c>
      <c r="C80" s="147"/>
      <c r="D80" s="43">
        <v>38</v>
      </c>
      <c r="E80" s="43">
        <v>1</v>
      </c>
      <c r="F80" s="86"/>
      <c r="G80" s="54" t="s">
        <v>81</v>
      </c>
      <c r="H80" s="43" t="s">
        <v>30</v>
      </c>
      <c r="I80" s="55"/>
      <c r="J80" s="43">
        <v>2</v>
      </c>
      <c r="K80" s="47">
        <v>25</v>
      </c>
      <c r="L80" s="48" t="s">
        <v>298</v>
      </c>
      <c r="M80" s="48">
        <v>2</v>
      </c>
      <c r="N80" s="48">
        <v>2</v>
      </c>
      <c r="O80" s="49">
        <f t="shared" si="7"/>
        <v>6</v>
      </c>
      <c r="P80" s="48">
        <v>2</v>
      </c>
      <c r="Q80" s="48">
        <v>0</v>
      </c>
      <c r="R80" s="48">
        <v>4</v>
      </c>
      <c r="S80" s="49">
        <v>10</v>
      </c>
      <c r="T80" s="50">
        <v>16</v>
      </c>
      <c r="U80" s="50">
        <f t="shared" si="10"/>
        <v>400</v>
      </c>
      <c r="V80" s="50"/>
      <c r="W80" s="83">
        <f t="shared" si="8"/>
        <v>26</v>
      </c>
      <c r="X80" s="50">
        <f t="shared" si="9"/>
        <v>26</v>
      </c>
      <c r="Y80" s="115"/>
    </row>
    <row r="81" spans="1:25" s="22" customFormat="1" ht="71.25" x14ac:dyDescent="0.15">
      <c r="A81" s="64" t="s">
        <v>217</v>
      </c>
      <c r="B81" s="43" t="s">
        <v>218</v>
      </c>
      <c r="C81" s="147"/>
      <c r="D81" s="43">
        <v>33</v>
      </c>
      <c r="E81" s="43">
        <v>1</v>
      </c>
      <c r="F81" s="44">
        <v>60268</v>
      </c>
      <c r="G81" s="45" t="s">
        <v>82</v>
      </c>
      <c r="H81" s="43" t="s">
        <v>14</v>
      </c>
      <c r="I81" s="43">
        <v>3</v>
      </c>
      <c r="J81" s="43">
        <v>2</v>
      </c>
      <c r="K81" s="47">
        <v>25</v>
      </c>
      <c r="L81" s="48" t="s">
        <v>251</v>
      </c>
      <c r="M81" s="43">
        <v>2</v>
      </c>
      <c r="N81" s="48">
        <v>2</v>
      </c>
      <c r="O81" s="49">
        <f t="shared" si="7"/>
        <v>14</v>
      </c>
      <c r="P81" s="48">
        <v>2</v>
      </c>
      <c r="Q81" s="48">
        <v>2</v>
      </c>
      <c r="R81" s="48">
        <v>10</v>
      </c>
      <c r="S81" s="49">
        <v>18</v>
      </c>
      <c r="T81" s="50">
        <v>14</v>
      </c>
      <c r="U81" s="50">
        <f t="shared" si="10"/>
        <v>350</v>
      </c>
      <c r="V81" s="50"/>
      <c r="W81" s="83">
        <f t="shared" si="8"/>
        <v>32</v>
      </c>
      <c r="X81" s="50">
        <f t="shared" si="9"/>
        <v>32</v>
      </c>
      <c r="Y81" s="115"/>
    </row>
    <row r="82" spans="1:25" s="22" customFormat="1" ht="26.1" customHeight="1" x14ac:dyDescent="0.15">
      <c r="A82" s="64" t="s">
        <v>220</v>
      </c>
      <c r="B82" s="43" t="s">
        <v>221</v>
      </c>
      <c r="C82" s="147"/>
      <c r="D82" s="43">
        <v>43</v>
      </c>
      <c r="E82" s="43">
        <v>1</v>
      </c>
      <c r="F82" s="44">
        <v>60268</v>
      </c>
      <c r="G82" s="45" t="s">
        <v>82</v>
      </c>
      <c r="H82" s="43" t="s">
        <v>14</v>
      </c>
      <c r="I82" s="43">
        <v>3</v>
      </c>
      <c r="J82" s="43">
        <v>2</v>
      </c>
      <c r="K82" s="47">
        <v>25</v>
      </c>
      <c r="L82" s="48" t="s">
        <v>231</v>
      </c>
      <c r="M82" s="48">
        <v>2</v>
      </c>
      <c r="N82" s="48">
        <v>2</v>
      </c>
      <c r="O82" s="49">
        <f t="shared" si="7"/>
        <v>14</v>
      </c>
      <c r="P82" s="48">
        <v>2</v>
      </c>
      <c r="Q82" s="48">
        <v>2</v>
      </c>
      <c r="R82" s="48">
        <v>10</v>
      </c>
      <c r="S82" s="49">
        <v>18</v>
      </c>
      <c r="T82" s="50">
        <v>14</v>
      </c>
      <c r="U82" s="50">
        <f t="shared" si="10"/>
        <v>350</v>
      </c>
      <c r="V82" s="50"/>
      <c r="W82" s="83">
        <f t="shared" si="8"/>
        <v>32</v>
      </c>
      <c r="X82" s="50">
        <f t="shared" si="9"/>
        <v>32</v>
      </c>
      <c r="Y82" s="115"/>
    </row>
    <row r="83" spans="1:25" s="22" customFormat="1" ht="24.75" customHeight="1" x14ac:dyDescent="0.15">
      <c r="A83" s="64" t="s">
        <v>77</v>
      </c>
      <c r="B83" s="43" t="s">
        <v>319</v>
      </c>
      <c r="C83" s="147"/>
      <c r="D83" s="43">
        <v>32</v>
      </c>
      <c r="E83" s="43">
        <v>1</v>
      </c>
      <c r="F83" s="12">
        <v>60268</v>
      </c>
      <c r="G83" s="45" t="s">
        <v>82</v>
      </c>
      <c r="H83" s="43" t="s">
        <v>14</v>
      </c>
      <c r="I83" s="43">
        <v>3</v>
      </c>
      <c r="J83" s="43">
        <v>2</v>
      </c>
      <c r="K83" s="47">
        <v>25</v>
      </c>
      <c r="L83" s="48" t="s">
        <v>259</v>
      </c>
      <c r="M83" s="48">
        <v>2</v>
      </c>
      <c r="N83" s="48">
        <v>2</v>
      </c>
      <c r="O83" s="49">
        <f t="shared" si="7"/>
        <v>12</v>
      </c>
      <c r="P83" s="48">
        <v>0</v>
      </c>
      <c r="Q83" s="48">
        <v>2</v>
      </c>
      <c r="R83" s="48">
        <v>10</v>
      </c>
      <c r="S83" s="49">
        <v>16</v>
      </c>
      <c r="T83" s="50">
        <v>14</v>
      </c>
      <c r="U83" s="50">
        <f t="shared" si="10"/>
        <v>350</v>
      </c>
      <c r="V83" s="50"/>
      <c r="W83" s="83">
        <f t="shared" si="8"/>
        <v>30</v>
      </c>
      <c r="X83" s="50">
        <f t="shared" si="9"/>
        <v>30</v>
      </c>
      <c r="Y83" s="115"/>
    </row>
    <row r="84" spans="1:25" s="22" customFormat="1" ht="24.95" customHeight="1" x14ac:dyDescent="0.15">
      <c r="A84" s="64" t="s">
        <v>83</v>
      </c>
      <c r="B84" s="43" t="s">
        <v>249</v>
      </c>
      <c r="C84" s="144"/>
      <c r="D84" s="43">
        <v>27</v>
      </c>
      <c r="E84" s="43">
        <v>1</v>
      </c>
      <c r="F84" s="44">
        <v>60269</v>
      </c>
      <c r="G84" s="54" t="s">
        <v>84</v>
      </c>
      <c r="H84" s="43" t="s">
        <v>14</v>
      </c>
      <c r="I84" s="43">
        <v>3</v>
      </c>
      <c r="J84" s="43">
        <v>2</v>
      </c>
      <c r="K84" s="47">
        <v>25</v>
      </c>
      <c r="L84" s="48" t="s">
        <v>308</v>
      </c>
      <c r="M84" s="48">
        <v>2</v>
      </c>
      <c r="N84" s="48">
        <v>2</v>
      </c>
      <c r="O84" s="49">
        <f t="shared" si="7"/>
        <v>12</v>
      </c>
      <c r="P84" s="48">
        <v>2</v>
      </c>
      <c r="Q84" s="48">
        <v>2</v>
      </c>
      <c r="R84" s="48">
        <v>8</v>
      </c>
      <c r="S84" s="49">
        <v>16</v>
      </c>
      <c r="T84" s="50">
        <v>16</v>
      </c>
      <c r="U84" s="50">
        <f t="shared" si="10"/>
        <v>400</v>
      </c>
      <c r="V84" s="50"/>
      <c r="W84" s="83">
        <f t="shared" si="8"/>
        <v>32</v>
      </c>
      <c r="X84" s="50">
        <f t="shared" si="9"/>
        <v>32</v>
      </c>
      <c r="Y84" s="116"/>
    </row>
    <row r="85" spans="1:25" s="22" customFormat="1" ht="24" customHeight="1" x14ac:dyDescent="0.25">
      <c r="A85" s="54" t="s">
        <v>36</v>
      </c>
      <c r="B85" s="43" t="s">
        <v>37</v>
      </c>
      <c r="C85" s="88" t="s">
        <v>335</v>
      </c>
      <c r="D85" s="43">
        <v>39</v>
      </c>
      <c r="E85" s="43">
        <v>1</v>
      </c>
      <c r="F85" s="87">
        <v>60335</v>
      </c>
      <c r="G85" s="54" t="s">
        <v>334</v>
      </c>
      <c r="H85" s="46" t="s">
        <v>10</v>
      </c>
      <c r="I85" s="43">
        <v>3</v>
      </c>
      <c r="J85" s="67">
        <v>2</v>
      </c>
      <c r="K85" s="47">
        <v>25</v>
      </c>
      <c r="L85" s="72" t="s">
        <v>336</v>
      </c>
      <c r="M85" s="72">
        <v>2</v>
      </c>
      <c r="N85" s="72">
        <v>2</v>
      </c>
      <c r="O85" s="49">
        <f t="shared" si="7"/>
        <v>12</v>
      </c>
      <c r="P85" s="72">
        <v>2</v>
      </c>
      <c r="Q85" s="72">
        <v>2</v>
      </c>
      <c r="R85" s="72">
        <v>8</v>
      </c>
      <c r="S85" s="49">
        <v>16</v>
      </c>
      <c r="T85" s="73">
        <v>18</v>
      </c>
      <c r="U85" s="50">
        <f t="shared" si="10"/>
        <v>450</v>
      </c>
      <c r="V85" s="73">
        <v>450</v>
      </c>
      <c r="W85" s="83">
        <f t="shared" si="8"/>
        <v>34</v>
      </c>
      <c r="X85" s="50">
        <f t="shared" si="9"/>
        <v>34</v>
      </c>
      <c r="Y85" s="50">
        <v>34</v>
      </c>
    </row>
    <row r="86" spans="1:25" s="22" customFormat="1" ht="23.1" customHeight="1" x14ac:dyDescent="0.25">
      <c r="A86" s="54" t="s">
        <v>286</v>
      </c>
      <c r="B86" s="43" t="s">
        <v>287</v>
      </c>
      <c r="C86" s="89" t="s">
        <v>337</v>
      </c>
      <c r="D86" s="43">
        <v>65</v>
      </c>
      <c r="E86" s="43">
        <v>1.3</v>
      </c>
      <c r="F86" s="44">
        <v>60012</v>
      </c>
      <c r="G86" s="54" t="s">
        <v>16</v>
      </c>
      <c r="H86" s="43" t="s">
        <v>14</v>
      </c>
      <c r="I86" s="43">
        <v>3</v>
      </c>
      <c r="J86" s="43">
        <v>2</v>
      </c>
      <c r="K86" s="89">
        <v>30</v>
      </c>
      <c r="L86" s="58" t="s">
        <v>298</v>
      </c>
      <c r="M86" s="43">
        <v>2</v>
      </c>
      <c r="N86" s="58">
        <v>2</v>
      </c>
      <c r="O86" s="49">
        <f t="shared" si="7"/>
        <v>14</v>
      </c>
      <c r="P86" s="58">
        <v>2</v>
      </c>
      <c r="Q86" s="58">
        <v>2</v>
      </c>
      <c r="R86" s="58">
        <v>10</v>
      </c>
      <c r="S86" s="49">
        <v>18</v>
      </c>
      <c r="T86" s="59">
        <v>16</v>
      </c>
      <c r="U86" s="50">
        <f t="shared" si="10"/>
        <v>624</v>
      </c>
      <c r="V86" s="59">
        <v>624</v>
      </c>
      <c r="W86" s="83">
        <f t="shared" si="8"/>
        <v>34</v>
      </c>
      <c r="X86" s="50">
        <f t="shared" si="9"/>
        <v>44.2</v>
      </c>
      <c r="Y86" s="50">
        <v>44.2</v>
      </c>
    </row>
    <row r="87" spans="1:25" ht="33" customHeight="1" x14ac:dyDescent="0.15">
      <c r="A87" s="64" t="s">
        <v>338</v>
      </c>
      <c r="B87" s="43"/>
      <c r="C87" s="140" t="s">
        <v>17</v>
      </c>
      <c r="D87" s="43">
        <v>6</v>
      </c>
      <c r="E87" s="43">
        <v>1</v>
      </c>
      <c r="F87" s="44"/>
      <c r="G87" s="54" t="s">
        <v>339</v>
      </c>
      <c r="H87" s="43"/>
      <c r="I87" s="43"/>
      <c r="J87" s="43"/>
      <c r="K87" s="55">
        <v>40</v>
      </c>
      <c r="L87" s="56">
        <v>4</v>
      </c>
      <c r="M87" s="56"/>
      <c r="N87" s="56"/>
      <c r="O87" s="49"/>
      <c r="P87" s="56"/>
      <c r="Q87" s="56"/>
      <c r="R87" s="56"/>
      <c r="S87" s="49"/>
      <c r="T87" s="57">
        <v>4</v>
      </c>
      <c r="U87" s="50">
        <f t="shared" si="10"/>
        <v>160</v>
      </c>
      <c r="V87" s="117">
        <f>U87+U88+U89+U90+U91+U92+U93+U94+U95</f>
        <v>5044</v>
      </c>
      <c r="W87" s="83">
        <f t="shared" si="8"/>
        <v>4</v>
      </c>
      <c r="X87" s="50">
        <f t="shared" si="9"/>
        <v>4</v>
      </c>
      <c r="Y87" s="114">
        <f>SUM(X87:X95)</f>
        <v>263.60000000000002</v>
      </c>
    </row>
    <row r="88" spans="1:25" ht="21" customHeight="1" x14ac:dyDescent="0.15">
      <c r="A88" s="64" t="s">
        <v>253</v>
      </c>
      <c r="B88" s="43" t="s">
        <v>254</v>
      </c>
      <c r="C88" s="141"/>
      <c r="D88" s="43">
        <v>44</v>
      </c>
      <c r="E88" s="43">
        <v>1</v>
      </c>
      <c r="F88" s="44">
        <v>60266</v>
      </c>
      <c r="G88" s="54" t="s">
        <v>85</v>
      </c>
      <c r="H88" s="43" t="s">
        <v>14</v>
      </c>
      <c r="I88" s="43">
        <v>4</v>
      </c>
      <c r="J88" s="43">
        <v>2</v>
      </c>
      <c r="K88" s="55">
        <v>30</v>
      </c>
      <c r="L88" s="56" t="s">
        <v>251</v>
      </c>
      <c r="M88" s="56">
        <v>2</v>
      </c>
      <c r="N88" s="56">
        <v>2</v>
      </c>
      <c r="O88" s="49">
        <f t="shared" ref="O88:O93" si="11">SUM(P88:R88)</f>
        <v>6</v>
      </c>
      <c r="P88" s="56">
        <v>2</v>
      </c>
      <c r="Q88" s="48">
        <v>0</v>
      </c>
      <c r="R88" s="56">
        <v>4</v>
      </c>
      <c r="S88" s="49">
        <v>10</v>
      </c>
      <c r="T88" s="57">
        <v>16</v>
      </c>
      <c r="U88" s="50">
        <f t="shared" si="10"/>
        <v>480</v>
      </c>
      <c r="V88" s="118"/>
      <c r="W88" s="83">
        <f t="shared" si="8"/>
        <v>26</v>
      </c>
      <c r="X88" s="50">
        <f t="shared" si="9"/>
        <v>26</v>
      </c>
      <c r="Y88" s="115"/>
    </row>
    <row r="89" spans="1:25" ht="65.099999999999994" customHeight="1" x14ac:dyDescent="0.15">
      <c r="A89" s="64" t="s">
        <v>237</v>
      </c>
      <c r="B89" s="43" t="s">
        <v>238</v>
      </c>
      <c r="C89" s="141"/>
      <c r="D89" s="43">
        <v>35</v>
      </c>
      <c r="E89" s="43">
        <v>1</v>
      </c>
      <c r="F89" s="44">
        <v>60266</v>
      </c>
      <c r="G89" s="54" t="s">
        <v>85</v>
      </c>
      <c r="H89" s="43" t="s">
        <v>14</v>
      </c>
      <c r="I89" s="43">
        <v>4</v>
      </c>
      <c r="J89" s="43">
        <v>2</v>
      </c>
      <c r="K89" s="55">
        <v>30</v>
      </c>
      <c r="L89" s="24" t="s">
        <v>252</v>
      </c>
      <c r="M89" s="24">
        <v>2</v>
      </c>
      <c r="N89" s="24">
        <v>2</v>
      </c>
      <c r="O89" s="49">
        <f t="shared" si="11"/>
        <v>4</v>
      </c>
      <c r="P89" s="24">
        <v>2</v>
      </c>
      <c r="Q89" s="24">
        <v>0</v>
      </c>
      <c r="R89" s="24">
        <v>2</v>
      </c>
      <c r="S89" s="49">
        <v>8</v>
      </c>
      <c r="T89" s="34">
        <v>16</v>
      </c>
      <c r="U89" s="50">
        <f t="shared" si="10"/>
        <v>480</v>
      </c>
      <c r="V89" s="118"/>
      <c r="W89" s="83">
        <f t="shared" si="8"/>
        <v>24</v>
      </c>
      <c r="X89" s="50">
        <f t="shared" si="9"/>
        <v>24</v>
      </c>
      <c r="Y89" s="115"/>
    </row>
    <row r="90" spans="1:25" ht="39.950000000000003" customHeight="1" x14ac:dyDescent="0.15">
      <c r="A90" s="64" t="s">
        <v>255</v>
      </c>
      <c r="B90" s="43" t="s">
        <v>256</v>
      </c>
      <c r="C90" s="141"/>
      <c r="D90" s="43">
        <v>40</v>
      </c>
      <c r="E90" s="43">
        <v>1</v>
      </c>
      <c r="F90" s="44">
        <v>60266</v>
      </c>
      <c r="G90" s="54" t="s">
        <v>85</v>
      </c>
      <c r="H90" s="43" t="s">
        <v>14</v>
      </c>
      <c r="I90" s="43">
        <v>4</v>
      </c>
      <c r="J90" s="43">
        <v>2</v>
      </c>
      <c r="K90" s="55">
        <v>30</v>
      </c>
      <c r="L90" s="56" t="s">
        <v>233</v>
      </c>
      <c r="M90" s="43">
        <v>2</v>
      </c>
      <c r="N90" s="43">
        <v>2</v>
      </c>
      <c r="O90" s="49">
        <f t="shared" si="11"/>
        <v>8</v>
      </c>
      <c r="P90" s="43">
        <v>2</v>
      </c>
      <c r="Q90" s="43">
        <v>2</v>
      </c>
      <c r="R90" s="56">
        <v>4</v>
      </c>
      <c r="S90" s="49">
        <v>12</v>
      </c>
      <c r="T90" s="57">
        <v>16</v>
      </c>
      <c r="U90" s="50">
        <f t="shared" si="10"/>
        <v>480</v>
      </c>
      <c r="V90" s="118"/>
      <c r="W90" s="83">
        <f t="shared" si="8"/>
        <v>28</v>
      </c>
      <c r="X90" s="50">
        <f t="shared" si="9"/>
        <v>28</v>
      </c>
      <c r="Y90" s="115"/>
    </row>
    <row r="91" spans="1:25" ht="33.950000000000003" customHeight="1" x14ac:dyDescent="0.15">
      <c r="A91" s="64" t="s">
        <v>257</v>
      </c>
      <c r="B91" s="43" t="s">
        <v>258</v>
      </c>
      <c r="C91" s="141"/>
      <c r="D91" s="43">
        <v>38</v>
      </c>
      <c r="E91" s="43">
        <v>1</v>
      </c>
      <c r="F91" s="44">
        <v>60266</v>
      </c>
      <c r="G91" s="54" t="s">
        <v>85</v>
      </c>
      <c r="H91" s="43" t="s">
        <v>14</v>
      </c>
      <c r="I91" s="43">
        <v>4</v>
      </c>
      <c r="J91" s="43">
        <v>2</v>
      </c>
      <c r="K91" s="55">
        <v>30</v>
      </c>
      <c r="L91" s="56" t="s">
        <v>281</v>
      </c>
      <c r="M91" s="48">
        <v>2</v>
      </c>
      <c r="N91" s="56">
        <v>2</v>
      </c>
      <c r="O91" s="49">
        <f t="shared" si="11"/>
        <v>2</v>
      </c>
      <c r="P91" s="56">
        <v>0</v>
      </c>
      <c r="Q91" s="56">
        <v>0</v>
      </c>
      <c r="R91" s="56">
        <v>2</v>
      </c>
      <c r="S91" s="49">
        <v>6</v>
      </c>
      <c r="T91" s="57">
        <v>16</v>
      </c>
      <c r="U91" s="50">
        <f t="shared" si="10"/>
        <v>480</v>
      </c>
      <c r="V91" s="118"/>
      <c r="W91" s="83">
        <f t="shared" si="8"/>
        <v>22</v>
      </c>
      <c r="X91" s="50">
        <f t="shared" si="9"/>
        <v>22</v>
      </c>
      <c r="Y91" s="115"/>
    </row>
    <row r="92" spans="1:25" ht="33" customHeight="1" x14ac:dyDescent="0.15">
      <c r="A92" s="54" t="s">
        <v>232</v>
      </c>
      <c r="B92" s="43" t="s">
        <v>17</v>
      </c>
      <c r="C92" s="141"/>
      <c r="D92" s="43">
        <v>32</v>
      </c>
      <c r="E92" s="43">
        <v>1</v>
      </c>
      <c r="F92" s="44">
        <v>60003</v>
      </c>
      <c r="G92" s="45" t="s">
        <v>86</v>
      </c>
      <c r="H92" s="46" t="s">
        <v>10</v>
      </c>
      <c r="I92" s="46">
        <v>4</v>
      </c>
      <c r="J92" s="46">
        <v>4</v>
      </c>
      <c r="K92" s="55">
        <v>30</v>
      </c>
      <c r="L92" s="49" t="s">
        <v>340</v>
      </c>
      <c r="M92" s="46">
        <v>4</v>
      </c>
      <c r="N92" s="46">
        <v>4</v>
      </c>
      <c r="O92" s="49">
        <f t="shared" si="11"/>
        <v>24</v>
      </c>
      <c r="P92" s="46">
        <v>4</v>
      </c>
      <c r="Q92" s="46">
        <v>4</v>
      </c>
      <c r="R92" s="49">
        <v>16</v>
      </c>
      <c r="S92" s="49">
        <v>32</v>
      </c>
      <c r="T92" s="74">
        <v>30</v>
      </c>
      <c r="U92" s="50">
        <f t="shared" si="10"/>
        <v>900</v>
      </c>
      <c r="V92" s="118"/>
      <c r="W92" s="83">
        <f t="shared" si="8"/>
        <v>62</v>
      </c>
      <c r="X92" s="50">
        <f t="shared" si="9"/>
        <v>62</v>
      </c>
      <c r="Y92" s="115"/>
    </row>
    <row r="93" spans="1:25" ht="33" customHeight="1" x14ac:dyDescent="0.15">
      <c r="A93" s="54" t="s">
        <v>232</v>
      </c>
      <c r="B93" s="43" t="s">
        <v>17</v>
      </c>
      <c r="C93" s="141"/>
      <c r="D93" s="43">
        <v>32</v>
      </c>
      <c r="E93" s="43">
        <v>1</v>
      </c>
      <c r="F93" s="44">
        <v>60213</v>
      </c>
      <c r="G93" s="54" t="s">
        <v>87</v>
      </c>
      <c r="H93" s="43" t="s">
        <v>14</v>
      </c>
      <c r="I93" s="43">
        <v>4</v>
      </c>
      <c r="J93" s="43">
        <v>4</v>
      </c>
      <c r="K93" s="55">
        <v>30</v>
      </c>
      <c r="L93" s="49" t="s">
        <v>244</v>
      </c>
      <c r="M93" s="43">
        <v>4</v>
      </c>
      <c r="N93" s="43">
        <v>4</v>
      </c>
      <c r="O93" s="49">
        <f t="shared" si="11"/>
        <v>30</v>
      </c>
      <c r="P93" s="43">
        <v>4</v>
      </c>
      <c r="Q93" s="43">
        <v>4</v>
      </c>
      <c r="R93" s="49">
        <v>22</v>
      </c>
      <c r="S93" s="49">
        <v>38</v>
      </c>
      <c r="T93" s="74">
        <v>32</v>
      </c>
      <c r="U93" s="50">
        <f t="shared" si="10"/>
        <v>960</v>
      </c>
      <c r="V93" s="118"/>
      <c r="W93" s="83">
        <f t="shared" si="8"/>
        <v>70</v>
      </c>
      <c r="X93" s="50">
        <f t="shared" si="9"/>
        <v>70</v>
      </c>
      <c r="Y93" s="115"/>
    </row>
    <row r="94" spans="1:25" ht="33" customHeight="1" x14ac:dyDescent="0.15">
      <c r="A94" s="64" t="s">
        <v>341</v>
      </c>
      <c r="B94" s="43"/>
      <c r="C94" s="141"/>
      <c r="D94" s="43">
        <v>60</v>
      </c>
      <c r="E94" s="43">
        <v>1.3</v>
      </c>
      <c r="F94" s="44"/>
      <c r="G94" s="54" t="s">
        <v>339</v>
      </c>
      <c r="H94" s="43"/>
      <c r="I94" s="43"/>
      <c r="J94" s="43"/>
      <c r="K94" s="55">
        <v>40</v>
      </c>
      <c r="L94" s="56">
        <v>12</v>
      </c>
      <c r="M94" s="43"/>
      <c r="N94" s="56"/>
      <c r="O94" s="49"/>
      <c r="P94" s="56"/>
      <c r="Q94" s="56"/>
      <c r="R94" s="56"/>
      <c r="S94" s="49"/>
      <c r="T94" s="57">
        <v>12</v>
      </c>
      <c r="U94" s="50">
        <f t="shared" si="10"/>
        <v>624</v>
      </c>
      <c r="V94" s="118"/>
      <c r="W94" s="83">
        <f t="shared" si="8"/>
        <v>12</v>
      </c>
      <c r="X94" s="50">
        <f t="shared" si="9"/>
        <v>15.600000000000001</v>
      </c>
      <c r="Y94" s="115"/>
    </row>
    <row r="95" spans="1:25" ht="33" customHeight="1" x14ac:dyDescent="0.15">
      <c r="A95" s="64" t="s">
        <v>342</v>
      </c>
      <c r="B95" s="43"/>
      <c r="C95" s="142"/>
      <c r="D95" s="43">
        <v>33</v>
      </c>
      <c r="E95" s="43">
        <v>1</v>
      </c>
      <c r="F95" s="44"/>
      <c r="G95" s="54" t="s">
        <v>339</v>
      </c>
      <c r="H95" s="43"/>
      <c r="I95" s="43"/>
      <c r="J95" s="43"/>
      <c r="K95" s="55">
        <v>40</v>
      </c>
      <c r="L95" s="56">
        <v>12</v>
      </c>
      <c r="M95" s="56"/>
      <c r="N95" s="56"/>
      <c r="O95" s="49"/>
      <c r="P95" s="56"/>
      <c r="Q95" s="56"/>
      <c r="R95" s="56"/>
      <c r="S95" s="49"/>
      <c r="T95" s="57">
        <v>12</v>
      </c>
      <c r="U95" s="50">
        <f t="shared" si="10"/>
        <v>480</v>
      </c>
      <c r="V95" s="119"/>
      <c r="W95" s="83">
        <f t="shared" si="8"/>
        <v>12</v>
      </c>
      <c r="X95" s="50">
        <f t="shared" si="9"/>
        <v>12</v>
      </c>
      <c r="Y95" s="116"/>
    </row>
    <row r="96" spans="1:25" ht="33" customHeight="1" x14ac:dyDescent="0.15">
      <c r="A96" s="64" t="s">
        <v>248</v>
      </c>
      <c r="B96" s="43" t="s">
        <v>249</v>
      </c>
      <c r="C96" s="140" t="s">
        <v>89</v>
      </c>
      <c r="D96" s="43">
        <v>41</v>
      </c>
      <c r="E96" s="43">
        <v>1</v>
      </c>
      <c r="F96" s="44">
        <v>60024</v>
      </c>
      <c r="G96" s="54" t="s">
        <v>88</v>
      </c>
      <c r="H96" s="52" t="s">
        <v>10</v>
      </c>
      <c r="I96" s="52">
        <v>1</v>
      </c>
      <c r="J96" s="52">
        <v>2</v>
      </c>
      <c r="K96" s="55">
        <v>30</v>
      </c>
      <c r="L96" s="56" t="s">
        <v>308</v>
      </c>
      <c r="M96" s="48">
        <v>2</v>
      </c>
      <c r="N96" s="56">
        <v>2</v>
      </c>
      <c r="O96" s="49">
        <f t="shared" ref="O96:O109" si="12">SUM(P96:R96)</f>
        <v>4</v>
      </c>
      <c r="P96" s="56">
        <v>2</v>
      </c>
      <c r="Q96" s="48">
        <v>0</v>
      </c>
      <c r="R96" s="56">
        <v>2</v>
      </c>
      <c r="S96" s="49">
        <v>8</v>
      </c>
      <c r="T96" s="57">
        <v>16</v>
      </c>
      <c r="U96" s="50">
        <f t="shared" si="10"/>
        <v>480</v>
      </c>
      <c r="V96" s="117">
        <f>U96+U97+U98+U99+U100+U101+U102+U103</f>
        <v>3600</v>
      </c>
      <c r="W96" s="83">
        <f t="shared" si="8"/>
        <v>24</v>
      </c>
      <c r="X96" s="50">
        <f t="shared" si="9"/>
        <v>24</v>
      </c>
      <c r="Y96" s="114">
        <f>SUM(X96:X103)</f>
        <v>208</v>
      </c>
    </row>
    <row r="97" spans="1:25" ht="26.1" customHeight="1" x14ac:dyDescent="0.15">
      <c r="A97" s="64" t="s">
        <v>253</v>
      </c>
      <c r="B97" s="43" t="s">
        <v>254</v>
      </c>
      <c r="C97" s="141"/>
      <c r="D97" s="43">
        <v>44</v>
      </c>
      <c r="E97" s="43">
        <v>1</v>
      </c>
      <c r="F97" s="44">
        <v>60024</v>
      </c>
      <c r="G97" s="54" t="s">
        <v>88</v>
      </c>
      <c r="H97" s="43" t="s">
        <v>14</v>
      </c>
      <c r="I97" s="43">
        <v>3</v>
      </c>
      <c r="J97" s="43">
        <v>2</v>
      </c>
      <c r="K97" s="55">
        <v>30</v>
      </c>
      <c r="L97" s="56" t="s">
        <v>219</v>
      </c>
      <c r="M97" s="56">
        <v>2</v>
      </c>
      <c r="N97" s="56">
        <v>2</v>
      </c>
      <c r="O97" s="49">
        <f t="shared" si="12"/>
        <v>4</v>
      </c>
      <c r="P97" s="56">
        <v>0</v>
      </c>
      <c r="Q97" s="70">
        <v>0</v>
      </c>
      <c r="R97" s="56">
        <v>4</v>
      </c>
      <c r="S97" s="49">
        <v>8</v>
      </c>
      <c r="T97" s="57">
        <v>16</v>
      </c>
      <c r="U97" s="50">
        <f t="shared" si="10"/>
        <v>480</v>
      </c>
      <c r="V97" s="118"/>
      <c r="W97" s="83">
        <f t="shared" si="8"/>
        <v>24</v>
      </c>
      <c r="X97" s="50">
        <f t="shared" si="9"/>
        <v>24</v>
      </c>
      <c r="Y97" s="115"/>
    </row>
    <row r="98" spans="1:25" ht="26.1" customHeight="1" x14ac:dyDescent="0.15">
      <c r="A98" s="64" t="s">
        <v>237</v>
      </c>
      <c r="B98" s="43" t="s">
        <v>238</v>
      </c>
      <c r="C98" s="141"/>
      <c r="D98" s="43">
        <v>35</v>
      </c>
      <c r="E98" s="43">
        <v>1</v>
      </c>
      <c r="F98" s="12">
        <v>60024</v>
      </c>
      <c r="G98" s="54" t="s">
        <v>88</v>
      </c>
      <c r="H98" s="43" t="s">
        <v>14</v>
      </c>
      <c r="I98" s="43">
        <v>3</v>
      </c>
      <c r="J98" s="43">
        <v>2</v>
      </c>
      <c r="K98" s="55">
        <v>30</v>
      </c>
      <c r="L98" s="56" t="s">
        <v>298</v>
      </c>
      <c r="M98" s="56">
        <v>2</v>
      </c>
      <c r="N98" s="56">
        <v>2</v>
      </c>
      <c r="O98" s="49">
        <f t="shared" si="12"/>
        <v>6</v>
      </c>
      <c r="P98" s="56">
        <v>2</v>
      </c>
      <c r="Q98" s="56">
        <v>0</v>
      </c>
      <c r="R98" s="56">
        <v>4</v>
      </c>
      <c r="S98" s="49">
        <v>10</v>
      </c>
      <c r="T98" s="57">
        <v>16</v>
      </c>
      <c r="U98" s="50">
        <f t="shared" si="10"/>
        <v>480</v>
      </c>
      <c r="V98" s="118"/>
      <c r="W98" s="83">
        <f t="shared" si="8"/>
        <v>26</v>
      </c>
      <c r="X98" s="50">
        <f t="shared" si="9"/>
        <v>26</v>
      </c>
      <c r="Y98" s="115"/>
    </row>
    <row r="99" spans="1:25" ht="27" customHeight="1" x14ac:dyDescent="0.15">
      <c r="A99" s="64" t="s">
        <v>255</v>
      </c>
      <c r="B99" s="43" t="s">
        <v>256</v>
      </c>
      <c r="C99" s="141"/>
      <c r="D99" s="43">
        <v>40</v>
      </c>
      <c r="E99" s="43">
        <v>1</v>
      </c>
      <c r="F99" s="44">
        <v>60024</v>
      </c>
      <c r="G99" s="54" t="s">
        <v>88</v>
      </c>
      <c r="H99" s="43" t="s">
        <v>14</v>
      </c>
      <c r="I99" s="43">
        <v>3</v>
      </c>
      <c r="J99" s="43">
        <v>2</v>
      </c>
      <c r="K99" s="55">
        <v>30</v>
      </c>
      <c r="L99" s="56" t="s">
        <v>236</v>
      </c>
      <c r="M99" s="43">
        <v>2</v>
      </c>
      <c r="N99" s="43">
        <v>2</v>
      </c>
      <c r="O99" s="49">
        <f t="shared" si="12"/>
        <v>8</v>
      </c>
      <c r="P99" s="43">
        <v>2</v>
      </c>
      <c r="Q99" s="43">
        <v>2</v>
      </c>
      <c r="R99" s="56">
        <v>4</v>
      </c>
      <c r="S99" s="49">
        <v>12</v>
      </c>
      <c r="T99" s="57">
        <v>16</v>
      </c>
      <c r="U99" s="50">
        <f t="shared" si="10"/>
        <v>480</v>
      </c>
      <c r="V99" s="118"/>
      <c r="W99" s="83">
        <f t="shared" si="8"/>
        <v>28</v>
      </c>
      <c r="X99" s="50">
        <f t="shared" si="9"/>
        <v>28</v>
      </c>
      <c r="Y99" s="115"/>
    </row>
    <row r="100" spans="1:25" ht="27.95" customHeight="1" x14ac:dyDescent="0.15">
      <c r="A100" s="64" t="s">
        <v>257</v>
      </c>
      <c r="B100" s="43" t="s">
        <v>258</v>
      </c>
      <c r="C100" s="141"/>
      <c r="D100" s="43">
        <v>38</v>
      </c>
      <c r="E100" s="43">
        <v>1</v>
      </c>
      <c r="F100" s="44">
        <v>60024</v>
      </c>
      <c r="G100" s="54" t="s">
        <v>88</v>
      </c>
      <c r="H100" s="43" t="s">
        <v>14</v>
      </c>
      <c r="I100" s="43">
        <v>3</v>
      </c>
      <c r="J100" s="43">
        <v>2</v>
      </c>
      <c r="K100" s="55">
        <v>30</v>
      </c>
      <c r="L100" s="56" t="s">
        <v>251</v>
      </c>
      <c r="M100" s="48">
        <v>2</v>
      </c>
      <c r="N100" s="56">
        <v>2</v>
      </c>
      <c r="O100" s="49">
        <f t="shared" si="12"/>
        <v>6</v>
      </c>
      <c r="P100" s="56">
        <v>2</v>
      </c>
      <c r="Q100" s="48">
        <v>0</v>
      </c>
      <c r="R100" s="56">
        <v>4</v>
      </c>
      <c r="S100" s="49">
        <v>10</v>
      </c>
      <c r="T100" s="57">
        <v>16</v>
      </c>
      <c r="U100" s="50">
        <f t="shared" si="10"/>
        <v>480</v>
      </c>
      <c r="V100" s="118"/>
      <c r="W100" s="83">
        <f t="shared" si="8"/>
        <v>26</v>
      </c>
      <c r="X100" s="50">
        <f t="shared" si="9"/>
        <v>26</v>
      </c>
      <c r="Y100" s="115"/>
    </row>
    <row r="101" spans="1:25" ht="27" customHeight="1" x14ac:dyDescent="0.15">
      <c r="A101" s="64" t="s">
        <v>217</v>
      </c>
      <c r="B101" s="43" t="s">
        <v>218</v>
      </c>
      <c r="C101" s="141"/>
      <c r="D101" s="43">
        <v>33</v>
      </c>
      <c r="E101" s="43">
        <v>1</v>
      </c>
      <c r="F101" s="44">
        <v>60108</v>
      </c>
      <c r="G101" s="45" t="s">
        <v>90</v>
      </c>
      <c r="H101" s="46" t="s">
        <v>10</v>
      </c>
      <c r="I101" s="46">
        <v>4</v>
      </c>
      <c r="J101" s="46">
        <v>2</v>
      </c>
      <c r="K101" s="55">
        <v>30</v>
      </c>
      <c r="L101" s="48" t="s">
        <v>281</v>
      </c>
      <c r="M101" s="46">
        <v>2</v>
      </c>
      <c r="N101" s="48">
        <v>2</v>
      </c>
      <c r="O101" s="49">
        <f t="shared" si="12"/>
        <v>10</v>
      </c>
      <c r="P101" s="48">
        <v>0</v>
      </c>
      <c r="Q101" s="48">
        <v>2</v>
      </c>
      <c r="R101" s="48">
        <v>8</v>
      </c>
      <c r="S101" s="49">
        <v>14</v>
      </c>
      <c r="T101" s="50">
        <v>12</v>
      </c>
      <c r="U101" s="50">
        <f t="shared" si="10"/>
        <v>360</v>
      </c>
      <c r="V101" s="118"/>
      <c r="W101" s="83">
        <f t="shared" si="8"/>
        <v>26</v>
      </c>
      <c r="X101" s="50">
        <f t="shared" ref="X101:X108" si="13">W101*E101</f>
        <v>26</v>
      </c>
      <c r="Y101" s="115"/>
    </row>
    <row r="102" spans="1:25" ht="33" customHeight="1" x14ac:dyDescent="0.15">
      <c r="A102" s="64" t="s">
        <v>220</v>
      </c>
      <c r="B102" s="43" t="s">
        <v>221</v>
      </c>
      <c r="C102" s="141"/>
      <c r="D102" s="43">
        <v>43</v>
      </c>
      <c r="E102" s="43">
        <v>1</v>
      </c>
      <c r="F102" s="44">
        <v>60108</v>
      </c>
      <c r="G102" s="45" t="s">
        <v>90</v>
      </c>
      <c r="H102" s="46" t="s">
        <v>10</v>
      </c>
      <c r="I102" s="46">
        <v>4</v>
      </c>
      <c r="J102" s="46">
        <v>2</v>
      </c>
      <c r="K102" s="55">
        <v>30</v>
      </c>
      <c r="L102" s="48" t="s">
        <v>234</v>
      </c>
      <c r="M102" s="48">
        <v>2</v>
      </c>
      <c r="N102" s="48">
        <v>2</v>
      </c>
      <c r="O102" s="49">
        <f t="shared" si="12"/>
        <v>10</v>
      </c>
      <c r="P102" s="48">
        <v>0</v>
      </c>
      <c r="Q102" s="48">
        <v>2</v>
      </c>
      <c r="R102" s="48">
        <v>8</v>
      </c>
      <c r="S102" s="49">
        <v>14</v>
      </c>
      <c r="T102" s="50">
        <v>12</v>
      </c>
      <c r="U102" s="50">
        <f t="shared" si="10"/>
        <v>360</v>
      </c>
      <c r="V102" s="118"/>
      <c r="W102" s="83">
        <f t="shared" si="8"/>
        <v>26</v>
      </c>
      <c r="X102" s="50">
        <f t="shared" si="13"/>
        <v>26</v>
      </c>
      <c r="Y102" s="115"/>
    </row>
    <row r="103" spans="1:25" ht="29.25" customHeight="1" x14ac:dyDescent="0.15">
      <c r="A103" s="64" t="s">
        <v>280</v>
      </c>
      <c r="B103" s="43" t="s">
        <v>249</v>
      </c>
      <c r="C103" s="142"/>
      <c r="D103" s="43">
        <v>27</v>
      </c>
      <c r="E103" s="43">
        <v>1</v>
      </c>
      <c r="F103" s="44">
        <v>60108</v>
      </c>
      <c r="G103" s="45" t="s">
        <v>90</v>
      </c>
      <c r="H103" s="46" t="s">
        <v>10</v>
      </c>
      <c r="I103" s="46">
        <v>4</v>
      </c>
      <c r="J103" s="46">
        <v>2</v>
      </c>
      <c r="K103" s="55">
        <v>30</v>
      </c>
      <c r="L103" s="48" t="s">
        <v>336</v>
      </c>
      <c r="M103" s="48">
        <v>2</v>
      </c>
      <c r="N103" s="48">
        <v>2</v>
      </c>
      <c r="O103" s="49">
        <f t="shared" si="12"/>
        <v>8</v>
      </c>
      <c r="P103" s="48">
        <v>0</v>
      </c>
      <c r="Q103" s="48">
        <v>2</v>
      </c>
      <c r="R103" s="48">
        <v>6</v>
      </c>
      <c r="S103" s="49">
        <v>12</v>
      </c>
      <c r="T103" s="50">
        <v>16</v>
      </c>
      <c r="U103" s="50">
        <f t="shared" si="10"/>
        <v>480</v>
      </c>
      <c r="V103" s="119"/>
      <c r="W103" s="83">
        <f t="shared" si="8"/>
        <v>28</v>
      </c>
      <c r="X103" s="50">
        <f t="shared" si="13"/>
        <v>28</v>
      </c>
      <c r="Y103" s="116"/>
    </row>
    <row r="104" spans="1:25" ht="21.95" customHeight="1" x14ac:dyDescent="0.15">
      <c r="A104" s="54" t="s">
        <v>245</v>
      </c>
      <c r="B104" s="43" t="s">
        <v>29</v>
      </c>
      <c r="C104" s="80" t="s">
        <v>344</v>
      </c>
      <c r="D104" s="43">
        <v>41</v>
      </c>
      <c r="E104" s="43">
        <v>1</v>
      </c>
      <c r="F104" s="44"/>
      <c r="G104" s="54" t="s">
        <v>343</v>
      </c>
      <c r="H104" s="43" t="s">
        <v>30</v>
      </c>
      <c r="I104" s="43">
        <v>2</v>
      </c>
      <c r="J104" s="43">
        <v>2</v>
      </c>
      <c r="K104" s="80">
        <v>35</v>
      </c>
      <c r="L104" s="49" t="s">
        <v>281</v>
      </c>
      <c r="M104" s="49">
        <v>2</v>
      </c>
      <c r="N104" s="49">
        <v>2</v>
      </c>
      <c r="O104" s="49">
        <f t="shared" si="12"/>
        <v>10</v>
      </c>
      <c r="P104" s="49">
        <v>0</v>
      </c>
      <c r="Q104" s="49">
        <v>2</v>
      </c>
      <c r="R104" s="49">
        <v>8</v>
      </c>
      <c r="S104" s="49">
        <v>14</v>
      </c>
      <c r="T104" s="74">
        <v>12</v>
      </c>
      <c r="U104" s="50">
        <f t="shared" ref="U104:U135" si="14">T104*K104*E104</f>
        <v>420</v>
      </c>
      <c r="V104" s="74">
        <v>420</v>
      </c>
      <c r="W104" s="83">
        <f t="shared" si="8"/>
        <v>26</v>
      </c>
      <c r="X104" s="50">
        <f t="shared" si="13"/>
        <v>26</v>
      </c>
      <c r="Y104" s="50">
        <v>26</v>
      </c>
    </row>
    <row r="105" spans="1:25" ht="24" customHeight="1" x14ac:dyDescent="0.15">
      <c r="A105" s="54" t="s">
        <v>91</v>
      </c>
      <c r="B105" s="43" t="s">
        <v>92</v>
      </c>
      <c r="C105" s="143" t="s">
        <v>345</v>
      </c>
      <c r="D105" s="43">
        <v>45</v>
      </c>
      <c r="E105" s="43">
        <v>1</v>
      </c>
      <c r="F105" s="44">
        <v>60003</v>
      </c>
      <c r="G105" s="54" t="s">
        <v>86</v>
      </c>
      <c r="H105" s="43" t="s">
        <v>10</v>
      </c>
      <c r="I105" s="43">
        <v>4</v>
      </c>
      <c r="J105" s="43">
        <v>4</v>
      </c>
      <c r="K105" s="47">
        <v>25</v>
      </c>
      <c r="L105" s="48" t="s">
        <v>346</v>
      </c>
      <c r="M105" s="43">
        <v>4</v>
      </c>
      <c r="N105" s="43">
        <v>4</v>
      </c>
      <c r="O105" s="49">
        <f t="shared" si="12"/>
        <v>26</v>
      </c>
      <c r="P105" s="48">
        <v>2</v>
      </c>
      <c r="Q105" s="48">
        <v>4</v>
      </c>
      <c r="R105" s="48">
        <v>20</v>
      </c>
      <c r="S105" s="49">
        <v>34</v>
      </c>
      <c r="T105" s="50">
        <v>30</v>
      </c>
      <c r="U105" s="50">
        <f t="shared" si="14"/>
        <v>750</v>
      </c>
      <c r="V105" s="114">
        <f>U105+U106</f>
        <v>1450</v>
      </c>
      <c r="W105" s="83">
        <f t="shared" si="8"/>
        <v>64</v>
      </c>
      <c r="X105" s="50">
        <f t="shared" si="13"/>
        <v>64</v>
      </c>
      <c r="Y105" s="114">
        <v>128</v>
      </c>
    </row>
    <row r="106" spans="1:25" ht="24" customHeight="1" x14ac:dyDescent="0.15">
      <c r="A106" s="64" t="s">
        <v>347</v>
      </c>
      <c r="B106" s="43" t="s">
        <v>319</v>
      </c>
      <c r="C106" s="144"/>
      <c r="D106" s="43">
        <v>32</v>
      </c>
      <c r="E106" s="43">
        <v>1</v>
      </c>
      <c r="F106" s="44">
        <v>60003</v>
      </c>
      <c r="G106" s="45" t="s">
        <v>86</v>
      </c>
      <c r="H106" s="43" t="s">
        <v>10</v>
      </c>
      <c r="I106" s="43">
        <v>4</v>
      </c>
      <c r="J106" s="43">
        <v>4</v>
      </c>
      <c r="K106" s="47">
        <v>25</v>
      </c>
      <c r="L106" s="48" t="s">
        <v>348</v>
      </c>
      <c r="M106" s="48">
        <v>4</v>
      </c>
      <c r="N106" s="48">
        <v>4</v>
      </c>
      <c r="O106" s="49">
        <f t="shared" si="12"/>
        <v>28</v>
      </c>
      <c r="P106" s="48">
        <v>4</v>
      </c>
      <c r="Q106" s="48">
        <v>4</v>
      </c>
      <c r="R106" s="48">
        <v>20</v>
      </c>
      <c r="S106" s="49">
        <v>36</v>
      </c>
      <c r="T106" s="50">
        <v>28</v>
      </c>
      <c r="U106" s="50">
        <f t="shared" si="14"/>
        <v>700</v>
      </c>
      <c r="V106" s="116"/>
      <c r="W106" s="83">
        <f t="shared" si="8"/>
        <v>64</v>
      </c>
      <c r="X106" s="50">
        <f t="shared" si="13"/>
        <v>64</v>
      </c>
      <c r="Y106" s="116"/>
    </row>
    <row r="107" spans="1:25" ht="21.95" customHeight="1" x14ac:dyDescent="0.15">
      <c r="A107" s="54" t="s">
        <v>349</v>
      </c>
      <c r="B107" s="43" t="s">
        <v>350</v>
      </c>
      <c r="C107" s="145" t="s">
        <v>94</v>
      </c>
      <c r="D107" s="43">
        <v>36</v>
      </c>
      <c r="E107" s="43">
        <v>1</v>
      </c>
      <c r="F107" s="44">
        <v>60358</v>
      </c>
      <c r="G107" s="51" t="s">
        <v>93</v>
      </c>
      <c r="H107" s="52" t="s">
        <v>14</v>
      </c>
      <c r="I107" s="55">
        <v>4</v>
      </c>
      <c r="J107" s="55">
        <v>4</v>
      </c>
      <c r="K107" s="43">
        <v>30</v>
      </c>
      <c r="L107" s="48" t="s">
        <v>351</v>
      </c>
      <c r="M107" s="55">
        <v>4</v>
      </c>
      <c r="N107" s="48">
        <v>4</v>
      </c>
      <c r="O107" s="49">
        <f t="shared" si="12"/>
        <v>22</v>
      </c>
      <c r="P107" s="48">
        <v>2</v>
      </c>
      <c r="Q107" s="48">
        <v>4</v>
      </c>
      <c r="R107" s="48">
        <v>16</v>
      </c>
      <c r="S107" s="49">
        <v>30</v>
      </c>
      <c r="T107" s="50">
        <v>24</v>
      </c>
      <c r="U107" s="50">
        <f t="shared" si="14"/>
        <v>720</v>
      </c>
      <c r="V107" s="114">
        <f>U107+U108+U109+U110+U111</f>
        <v>2640</v>
      </c>
      <c r="W107" s="83">
        <f t="shared" si="8"/>
        <v>54</v>
      </c>
      <c r="X107" s="50">
        <f t="shared" si="13"/>
        <v>54</v>
      </c>
      <c r="Y107" s="114">
        <f>SUM(X107:X111)</f>
        <v>230</v>
      </c>
    </row>
    <row r="108" spans="1:25" ht="27.95" customHeight="1" x14ac:dyDescent="0.15">
      <c r="A108" s="54" t="s">
        <v>352</v>
      </c>
      <c r="B108" s="43" t="s">
        <v>353</v>
      </c>
      <c r="C108" s="148"/>
      <c r="D108" s="43">
        <v>30</v>
      </c>
      <c r="E108" s="43">
        <v>1</v>
      </c>
      <c r="F108" s="44">
        <v>60358</v>
      </c>
      <c r="G108" s="51" t="s">
        <v>93</v>
      </c>
      <c r="H108" s="52" t="s">
        <v>14</v>
      </c>
      <c r="I108" s="55">
        <v>4</v>
      </c>
      <c r="J108" s="55">
        <v>4</v>
      </c>
      <c r="K108" s="43">
        <v>30</v>
      </c>
      <c r="L108" s="48" t="s">
        <v>354</v>
      </c>
      <c r="M108" s="48">
        <v>4</v>
      </c>
      <c r="N108" s="48">
        <v>4</v>
      </c>
      <c r="O108" s="49">
        <f t="shared" si="12"/>
        <v>12</v>
      </c>
      <c r="P108" s="48">
        <v>2</v>
      </c>
      <c r="Q108" s="48">
        <v>4</v>
      </c>
      <c r="R108" s="48">
        <v>6</v>
      </c>
      <c r="S108" s="49">
        <v>20</v>
      </c>
      <c r="T108" s="50">
        <v>32</v>
      </c>
      <c r="U108" s="50">
        <f t="shared" si="14"/>
        <v>960</v>
      </c>
      <c r="V108" s="115"/>
      <c r="W108" s="83">
        <f t="shared" si="8"/>
        <v>52</v>
      </c>
      <c r="X108" s="50">
        <f t="shared" si="13"/>
        <v>52</v>
      </c>
      <c r="Y108" s="115"/>
    </row>
    <row r="109" spans="1:25" ht="24.95" customHeight="1" x14ac:dyDescent="0.15">
      <c r="A109" s="54" t="s">
        <v>18</v>
      </c>
      <c r="B109" s="43" t="s">
        <v>19</v>
      </c>
      <c r="C109" s="148"/>
      <c r="D109" s="43">
        <v>46</v>
      </c>
      <c r="E109" s="43">
        <v>1</v>
      </c>
      <c r="F109" s="44">
        <v>60383</v>
      </c>
      <c r="G109" s="51" t="s">
        <v>95</v>
      </c>
      <c r="H109" s="52" t="s">
        <v>14</v>
      </c>
      <c r="I109" s="52">
        <v>2</v>
      </c>
      <c r="J109" s="52"/>
      <c r="K109" s="43">
        <v>30</v>
      </c>
      <c r="L109" s="48"/>
      <c r="M109" s="48"/>
      <c r="N109" s="48"/>
      <c r="O109" s="49">
        <f t="shared" si="12"/>
        <v>6</v>
      </c>
      <c r="P109" s="48">
        <v>6</v>
      </c>
      <c r="Q109" s="48"/>
      <c r="R109" s="48"/>
      <c r="S109" s="49">
        <v>6</v>
      </c>
      <c r="T109" s="50"/>
      <c r="U109" s="50">
        <f t="shared" si="14"/>
        <v>0</v>
      </c>
      <c r="V109" s="115"/>
      <c r="W109" s="83">
        <f t="shared" si="8"/>
        <v>6</v>
      </c>
      <c r="X109" s="50">
        <v>30</v>
      </c>
      <c r="Y109" s="115"/>
    </row>
    <row r="110" spans="1:25" ht="29.1" customHeight="1" x14ac:dyDescent="0.15">
      <c r="A110" s="54" t="s">
        <v>20</v>
      </c>
      <c r="B110" s="43" t="s">
        <v>21</v>
      </c>
      <c r="C110" s="148"/>
      <c r="D110" s="43">
        <v>45</v>
      </c>
      <c r="E110" s="43">
        <v>1</v>
      </c>
      <c r="F110" s="44">
        <v>60383</v>
      </c>
      <c r="G110" s="51" t="s">
        <v>95</v>
      </c>
      <c r="H110" s="52" t="s">
        <v>14</v>
      </c>
      <c r="I110" s="52">
        <v>2</v>
      </c>
      <c r="J110" s="52"/>
      <c r="K110" s="43">
        <v>30</v>
      </c>
      <c r="L110" s="48"/>
      <c r="M110" s="48"/>
      <c r="N110" s="48"/>
      <c r="O110" s="49"/>
      <c r="P110" s="48"/>
      <c r="Q110" s="48"/>
      <c r="R110" s="48"/>
      <c r="S110" s="49"/>
      <c r="T110" s="50"/>
      <c r="U110" s="50">
        <f t="shared" si="14"/>
        <v>0</v>
      </c>
      <c r="V110" s="115"/>
      <c r="W110" s="83">
        <f t="shared" si="8"/>
        <v>0</v>
      </c>
      <c r="X110" s="50">
        <v>30</v>
      </c>
      <c r="Y110" s="115"/>
    </row>
    <row r="111" spans="1:25" ht="21.95" customHeight="1" x14ac:dyDescent="0.15">
      <c r="A111" s="54" t="s">
        <v>20</v>
      </c>
      <c r="B111" s="43" t="s">
        <v>21</v>
      </c>
      <c r="C111" s="146"/>
      <c r="D111" s="43">
        <v>45</v>
      </c>
      <c r="E111" s="43">
        <v>1</v>
      </c>
      <c r="F111" s="44">
        <v>60051</v>
      </c>
      <c r="G111" s="51" t="s">
        <v>96</v>
      </c>
      <c r="H111" s="52" t="s">
        <v>10</v>
      </c>
      <c r="I111" s="52">
        <v>4</v>
      </c>
      <c r="J111" s="52">
        <v>4</v>
      </c>
      <c r="K111" s="43">
        <v>30</v>
      </c>
      <c r="L111" s="48" t="s">
        <v>302</v>
      </c>
      <c r="M111" s="48">
        <v>4</v>
      </c>
      <c r="N111" s="48">
        <v>4</v>
      </c>
      <c r="O111" s="49">
        <f t="shared" ref="O111:O149" si="15">SUM(P111:R111)</f>
        <v>24</v>
      </c>
      <c r="P111" s="48">
        <v>4</v>
      </c>
      <c r="Q111" s="48">
        <v>4</v>
      </c>
      <c r="R111" s="48">
        <v>16</v>
      </c>
      <c r="S111" s="49">
        <v>32</v>
      </c>
      <c r="T111" s="50">
        <v>32</v>
      </c>
      <c r="U111" s="50">
        <f t="shared" si="14"/>
        <v>960</v>
      </c>
      <c r="V111" s="116"/>
      <c r="W111" s="83">
        <f t="shared" si="8"/>
        <v>64</v>
      </c>
      <c r="X111" s="50">
        <f t="shared" ref="X111:X142" si="16">W111*E111</f>
        <v>64</v>
      </c>
      <c r="Y111" s="116"/>
    </row>
    <row r="112" spans="1:25" ht="21.95" customHeight="1" x14ac:dyDescent="0.15">
      <c r="A112" s="54" t="s">
        <v>91</v>
      </c>
      <c r="B112" s="43" t="s">
        <v>92</v>
      </c>
      <c r="C112" s="145" t="s">
        <v>355</v>
      </c>
      <c r="D112" s="43">
        <v>45</v>
      </c>
      <c r="E112" s="43">
        <v>1</v>
      </c>
      <c r="F112" s="44">
        <v>60173</v>
      </c>
      <c r="G112" s="45" t="s">
        <v>97</v>
      </c>
      <c r="H112" s="46" t="s">
        <v>14</v>
      </c>
      <c r="I112" s="46">
        <v>3</v>
      </c>
      <c r="J112" s="46">
        <v>2</v>
      </c>
      <c r="K112" s="43">
        <v>25</v>
      </c>
      <c r="L112" s="56" t="s">
        <v>308</v>
      </c>
      <c r="M112" s="46">
        <v>2</v>
      </c>
      <c r="N112" s="46">
        <v>2</v>
      </c>
      <c r="O112" s="49">
        <f t="shared" si="15"/>
        <v>10</v>
      </c>
      <c r="P112" s="56">
        <v>2</v>
      </c>
      <c r="Q112" s="56">
        <v>2</v>
      </c>
      <c r="R112" s="56">
        <v>6</v>
      </c>
      <c r="S112" s="49">
        <v>14</v>
      </c>
      <c r="T112" s="57">
        <v>16</v>
      </c>
      <c r="U112" s="50">
        <f t="shared" si="14"/>
        <v>400</v>
      </c>
      <c r="V112" s="117">
        <v>800</v>
      </c>
      <c r="W112" s="83">
        <f t="shared" si="8"/>
        <v>30</v>
      </c>
      <c r="X112" s="50">
        <f t="shared" si="16"/>
        <v>30</v>
      </c>
      <c r="Y112" s="114">
        <v>62</v>
      </c>
    </row>
    <row r="113" spans="1:25" ht="26.1" customHeight="1" x14ac:dyDescent="0.15">
      <c r="A113" s="54" t="s">
        <v>98</v>
      </c>
      <c r="B113" s="43" t="s">
        <v>99</v>
      </c>
      <c r="C113" s="146"/>
      <c r="D113" s="43">
        <v>51</v>
      </c>
      <c r="E113" s="43">
        <v>1</v>
      </c>
      <c r="F113" s="44">
        <v>60085</v>
      </c>
      <c r="G113" s="45" t="s">
        <v>100</v>
      </c>
      <c r="H113" s="46" t="s">
        <v>14</v>
      </c>
      <c r="I113" s="46">
        <v>3</v>
      </c>
      <c r="J113" s="46">
        <v>2</v>
      </c>
      <c r="K113" s="43">
        <v>25</v>
      </c>
      <c r="L113" s="56" t="s">
        <v>219</v>
      </c>
      <c r="M113" s="56">
        <v>2</v>
      </c>
      <c r="N113" s="56">
        <v>2</v>
      </c>
      <c r="O113" s="49">
        <f t="shared" si="15"/>
        <v>12</v>
      </c>
      <c r="P113" s="56">
        <v>2</v>
      </c>
      <c r="Q113" s="56">
        <v>2</v>
      </c>
      <c r="R113" s="56">
        <v>8</v>
      </c>
      <c r="S113" s="49">
        <v>16</v>
      </c>
      <c r="T113" s="57">
        <v>16</v>
      </c>
      <c r="U113" s="50">
        <f t="shared" si="14"/>
        <v>400</v>
      </c>
      <c r="V113" s="119"/>
      <c r="W113" s="83">
        <f t="shared" si="8"/>
        <v>32</v>
      </c>
      <c r="X113" s="50">
        <f t="shared" si="16"/>
        <v>32</v>
      </c>
      <c r="Y113" s="116"/>
    </row>
    <row r="114" spans="1:25" ht="171" hidden="1" x14ac:dyDescent="0.15">
      <c r="A114" s="54" t="s">
        <v>356</v>
      </c>
      <c r="B114" s="43" t="s">
        <v>287</v>
      </c>
      <c r="C114" s="47" t="s">
        <v>357</v>
      </c>
      <c r="D114" s="43">
        <v>143</v>
      </c>
      <c r="E114" s="43">
        <v>1.7</v>
      </c>
      <c r="F114" s="44">
        <v>60456</v>
      </c>
      <c r="G114" s="45" t="s">
        <v>101</v>
      </c>
      <c r="H114" s="43" t="s">
        <v>10</v>
      </c>
      <c r="I114" s="43">
        <v>3</v>
      </c>
      <c r="J114" s="43">
        <v>2</v>
      </c>
      <c r="K114" s="47"/>
      <c r="L114" s="48" t="s">
        <v>260</v>
      </c>
      <c r="M114" s="48">
        <v>0</v>
      </c>
      <c r="N114" s="48">
        <v>6</v>
      </c>
      <c r="O114" s="49">
        <f t="shared" si="15"/>
        <v>12</v>
      </c>
      <c r="P114" s="48">
        <v>6</v>
      </c>
      <c r="Q114" s="48">
        <v>6</v>
      </c>
      <c r="R114" s="48"/>
      <c r="S114" s="49">
        <v>18</v>
      </c>
      <c r="T114" s="50">
        <v>16</v>
      </c>
      <c r="U114" s="50">
        <f t="shared" si="14"/>
        <v>0</v>
      </c>
      <c r="V114" s="50"/>
      <c r="W114" s="83">
        <f t="shared" si="8"/>
        <v>34</v>
      </c>
      <c r="X114" s="50">
        <f t="shared" si="16"/>
        <v>57.8</v>
      </c>
      <c r="Y114" s="90"/>
    </row>
    <row r="115" spans="1:25" ht="27.75" hidden="1" customHeight="1" x14ac:dyDescent="0.15">
      <c r="A115" s="54" t="s">
        <v>358</v>
      </c>
      <c r="B115" s="43" t="s">
        <v>17</v>
      </c>
      <c r="C115" s="80" t="s">
        <v>357</v>
      </c>
      <c r="D115" s="43">
        <v>120</v>
      </c>
      <c r="E115" s="43">
        <v>1.7</v>
      </c>
      <c r="F115" s="44">
        <v>60456</v>
      </c>
      <c r="G115" s="45" t="s">
        <v>101</v>
      </c>
      <c r="H115" s="43" t="s">
        <v>10</v>
      </c>
      <c r="I115" s="43">
        <v>4</v>
      </c>
      <c r="J115" s="43">
        <v>2</v>
      </c>
      <c r="K115" s="80"/>
      <c r="L115" s="48" t="s">
        <v>308</v>
      </c>
      <c r="M115" s="48">
        <v>0</v>
      </c>
      <c r="N115" s="48">
        <v>6</v>
      </c>
      <c r="O115" s="49">
        <f t="shared" si="15"/>
        <v>43</v>
      </c>
      <c r="P115" s="48">
        <v>6</v>
      </c>
      <c r="Q115" s="48">
        <v>6</v>
      </c>
      <c r="R115" s="48">
        <v>31</v>
      </c>
      <c r="S115" s="49">
        <v>18</v>
      </c>
      <c r="T115" s="50">
        <v>16</v>
      </c>
      <c r="U115" s="50">
        <f t="shared" si="14"/>
        <v>0</v>
      </c>
      <c r="V115" s="50"/>
      <c r="W115" s="83">
        <f t="shared" si="8"/>
        <v>34</v>
      </c>
      <c r="X115" s="50">
        <f t="shared" si="16"/>
        <v>57.8</v>
      </c>
      <c r="Y115" s="90"/>
    </row>
    <row r="116" spans="1:25" ht="33" hidden="1" customHeight="1" x14ac:dyDescent="0.15">
      <c r="A116" s="25" t="s">
        <v>303</v>
      </c>
      <c r="B116" s="4" t="s">
        <v>296</v>
      </c>
      <c r="C116" s="80" t="s">
        <v>357</v>
      </c>
      <c r="D116" s="4">
        <v>206</v>
      </c>
      <c r="E116" s="43">
        <v>1.9</v>
      </c>
      <c r="F116" s="44">
        <v>60457</v>
      </c>
      <c r="G116" s="54" t="s">
        <v>64</v>
      </c>
      <c r="H116" s="43" t="s">
        <v>10</v>
      </c>
      <c r="I116" s="43">
        <v>3</v>
      </c>
      <c r="J116" s="43">
        <v>2</v>
      </c>
      <c r="K116" s="80"/>
      <c r="L116" s="48" t="s">
        <v>260</v>
      </c>
      <c r="M116" s="48">
        <v>10</v>
      </c>
      <c r="N116" s="48">
        <v>10</v>
      </c>
      <c r="O116" s="49">
        <f t="shared" si="15"/>
        <v>68</v>
      </c>
      <c r="P116" s="48">
        <v>10</v>
      </c>
      <c r="Q116" s="48">
        <v>10</v>
      </c>
      <c r="R116" s="48">
        <v>48</v>
      </c>
      <c r="S116" s="49">
        <v>18</v>
      </c>
      <c r="T116" s="50">
        <v>16</v>
      </c>
      <c r="U116" s="50">
        <f t="shared" si="14"/>
        <v>0</v>
      </c>
      <c r="V116" s="50"/>
      <c r="W116" s="83">
        <f t="shared" si="8"/>
        <v>34</v>
      </c>
      <c r="X116" s="50">
        <f t="shared" si="16"/>
        <v>64.599999999999994</v>
      </c>
      <c r="Y116" s="90"/>
    </row>
    <row r="117" spans="1:25" ht="33" hidden="1" customHeight="1" x14ac:dyDescent="0.15">
      <c r="A117" s="25" t="s">
        <v>306</v>
      </c>
      <c r="B117" s="4" t="s">
        <v>31</v>
      </c>
      <c r="C117" s="80" t="s">
        <v>357</v>
      </c>
      <c r="D117" s="4">
        <v>81</v>
      </c>
      <c r="E117" s="43">
        <v>1.3</v>
      </c>
      <c r="F117" s="44">
        <v>60457</v>
      </c>
      <c r="G117" s="54" t="s">
        <v>64</v>
      </c>
      <c r="H117" s="43" t="s">
        <v>10</v>
      </c>
      <c r="I117" s="43">
        <v>3</v>
      </c>
      <c r="J117" s="43">
        <v>2</v>
      </c>
      <c r="K117" s="80"/>
      <c r="L117" s="48" t="s">
        <v>231</v>
      </c>
      <c r="M117" s="48">
        <v>4</v>
      </c>
      <c r="N117" s="48">
        <v>4</v>
      </c>
      <c r="O117" s="49">
        <f t="shared" si="15"/>
        <v>24</v>
      </c>
      <c r="P117" s="48">
        <v>0</v>
      </c>
      <c r="Q117" s="48">
        <v>4</v>
      </c>
      <c r="R117" s="48">
        <v>20</v>
      </c>
      <c r="S117" s="49">
        <v>18</v>
      </c>
      <c r="T117" s="50">
        <v>16</v>
      </c>
      <c r="U117" s="50">
        <f t="shared" si="14"/>
        <v>0</v>
      </c>
      <c r="V117" s="50"/>
      <c r="W117" s="83">
        <f t="shared" si="8"/>
        <v>34</v>
      </c>
      <c r="X117" s="50">
        <f t="shared" si="16"/>
        <v>44.2</v>
      </c>
      <c r="Y117" s="90"/>
    </row>
    <row r="118" spans="1:25" ht="156.75" hidden="1" x14ac:dyDescent="0.15">
      <c r="A118" s="25" t="s">
        <v>359</v>
      </c>
      <c r="B118" s="4" t="s">
        <v>21</v>
      </c>
      <c r="C118" s="80" t="s">
        <v>357</v>
      </c>
      <c r="D118" s="4">
        <v>134</v>
      </c>
      <c r="E118" s="43">
        <v>1.7</v>
      </c>
      <c r="F118" s="44">
        <v>60456</v>
      </c>
      <c r="G118" s="51" t="s">
        <v>102</v>
      </c>
      <c r="H118" s="52" t="s">
        <v>10</v>
      </c>
      <c r="I118" s="52">
        <v>3</v>
      </c>
      <c r="J118" s="52">
        <v>2</v>
      </c>
      <c r="K118" s="80"/>
      <c r="L118" s="48" t="s">
        <v>298</v>
      </c>
      <c r="M118" s="48">
        <v>0</v>
      </c>
      <c r="N118" s="48">
        <v>6</v>
      </c>
      <c r="O118" s="49">
        <f t="shared" si="15"/>
        <v>42</v>
      </c>
      <c r="P118" s="48">
        <v>6</v>
      </c>
      <c r="Q118" s="48">
        <v>6</v>
      </c>
      <c r="R118" s="48">
        <v>30</v>
      </c>
      <c r="S118" s="49">
        <v>18</v>
      </c>
      <c r="T118" s="50">
        <v>16</v>
      </c>
      <c r="U118" s="50">
        <f t="shared" si="14"/>
        <v>0</v>
      </c>
      <c r="V118" s="50"/>
      <c r="W118" s="83">
        <f t="shared" si="8"/>
        <v>34</v>
      </c>
      <c r="X118" s="50">
        <f t="shared" si="16"/>
        <v>57.8</v>
      </c>
      <c r="Y118" s="90"/>
    </row>
    <row r="119" spans="1:25" ht="21.95" hidden="1" customHeight="1" x14ac:dyDescent="0.15">
      <c r="A119" s="3" t="s">
        <v>307</v>
      </c>
      <c r="B119" s="4" t="s">
        <v>218</v>
      </c>
      <c r="C119" s="80" t="s">
        <v>357</v>
      </c>
      <c r="D119" s="4">
        <v>156</v>
      </c>
      <c r="E119" s="43">
        <v>1.9</v>
      </c>
      <c r="F119" s="44">
        <v>60457</v>
      </c>
      <c r="G119" s="45" t="s">
        <v>64</v>
      </c>
      <c r="H119" s="43" t="s">
        <v>10</v>
      </c>
      <c r="I119" s="43">
        <v>4</v>
      </c>
      <c r="J119" s="43">
        <v>2</v>
      </c>
      <c r="K119" s="80"/>
      <c r="L119" s="48" t="s">
        <v>308</v>
      </c>
      <c r="M119" s="48">
        <v>6</v>
      </c>
      <c r="N119" s="48">
        <v>6</v>
      </c>
      <c r="O119" s="49">
        <f t="shared" si="15"/>
        <v>48</v>
      </c>
      <c r="P119" s="48">
        <v>6</v>
      </c>
      <c r="Q119" s="48">
        <v>6</v>
      </c>
      <c r="R119" s="48">
        <v>36</v>
      </c>
      <c r="S119" s="49">
        <v>18</v>
      </c>
      <c r="T119" s="50">
        <v>16</v>
      </c>
      <c r="U119" s="50">
        <f t="shared" si="14"/>
        <v>0</v>
      </c>
      <c r="V119" s="50"/>
      <c r="W119" s="83">
        <f t="shared" si="8"/>
        <v>34</v>
      </c>
      <c r="X119" s="50">
        <f t="shared" si="16"/>
        <v>64.599999999999994</v>
      </c>
      <c r="Y119" s="90"/>
    </row>
    <row r="120" spans="1:25" ht="33" customHeight="1" x14ac:dyDescent="0.15">
      <c r="A120" s="25" t="s">
        <v>313</v>
      </c>
      <c r="B120" s="4" t="s">
        <v>45</v>
      </c>
      <c r="C120" s="43" t="s">
        <v>360</v>
      </c>
      <c r="D120" s="4">
        <v>31</v>
      </c>
      <c r="E120" s="43">
        <v>1</v>
      </c>
      <c r="F120" s="44">
        <v>60184</v>
      </c>
      <c r="G120" s="54" t="s">
        <v>103</v>
      </c>
      <c r="H120" s="43" t="s">
        <v>14</v>
      </c>
      <c r="I120" s="43">
        <v>4</v>
      </c>
      <c r="J120" s="43">
        <v>4</v>
      </c>
      <c r="K120" s="43">
        <v>90</v>
      </c>
      <c r="L120" s="56" t="s">
        <v>361</v>
      </c>
      <c r="M120" s="56">
        <v>4</v>
      </c>
      <c r="N120" s="56">
        <v>0</v>
      </c>
      <c r="O120" s="49">
        <f t="shared" si="15"/>
        <v>20</v>
      </c>
      <c r="P120" s="56">
        <v>4</v>
      </c>
      <c r="Q120" s="56">
        <v>4</v>
      </c>
      <c r="R120" s="56">
        <v>12</v>
      </c>
      <c r="S120" s="49">
        <v>24</v>
      </c>
      <c r="T120" s="57">
        <v>24</v>
      </c>
      <c r="U120" s="50">
        <f t="shared" si="14"/>
        <v>2160</v>
      </c>
      <c r="V120" s="57">
        <v>2160</v>
      </c>
      <c r="W120" s="83">
        <f t="shared" si="8"/>
        <v>48</v>
      </c>
      <c r="X120" s="50">
        <f t="shared" si="16"/>
        <v>48</v>
      </c>
      <c r="Y120" s="50">
        <v>48</v>
      </c>
    </row>
    <row r="121" spans="1:25" ht="23.1" customHeight="1" x14ac:dyDescent="0.15">
      <c r="A121" s="25" t="s">
        <v>341</v>
      </c>
      <c r="B121" s="4" t="s">
        <v>258</v>
      </c>
      <c r="C121" s="143" t="s">
        <v>362</v>
      </c>
      <c r="D121" s="4">
        <v>60</v>
      </c>
      <c r="E121" s="43">
        <v>1.3</v>
      </c>
      <c r="F121" s="44">
        <v>60016</v>
      </c>
      <c r="G121" s="54" t="s">
        <v>32</v>
      </c>
      <c r="H121" s="43" t="s">
        <v>10</v>
      </c>
      <c r="I121" s="43">
        <v>1</v>
      </c>
      <c r="J121" s="46">
        <v>2</v>
      </c>
      <c r="K121" s="47">
        <v>75</v>
      </c>
      <c r="L121" s="48" t="s">
        <v>236</v>
      </c>
      <c r="M121" s="46">
        <v>2</v>
      </c>
      <c r="N121" s="48">
        <v>2</v>
      </c>
      <c r="O121" s="49">
        <f t="shared" si="15"/>
        <v>12</v>
      </c>
      <c r="P121" s="48">
        <v>2</v>
      </c>
      <c r="Q121" s="48">
        <v>2</v>
      </c>
      <c r="R121" s="48">
        <v>8</v>
      </c>
      <c r="S121" s="49">
        <v>16</v>
      </c>
      <c r="T121" s="50">
        <v>16</v>
      </c>
      <c r="U121" s="50">
        <f t="shared" si="14"/>
        <v>1560</v>
      </c>
      <c r="V121" s="114">
        <f>U121+U122+U123</f>
        <v>3960</v>
      </c>
      <c r="W121" s="83">
        <f t="shared" si="8"/>
        <v>32</v>
      </c>
      <c r="X121" s="50">
        <f t="shared" si="16"/>
        <v>41.6</v>
      </c>
      <c r="Y121" s="114">
        <f>SUM(X121:X123)</f>
        <v>109.6</v>
      </c>
    </row>
    <row r="122" spans="1:25" ht="27.95" customHeight="1" x14ac:dyDescent="0.15">
      <c r="A122" s="25" t="s">
        <v>20</v>
      </c>
      <c r="B122" s="4" t="s">
        <v>21</v>
      </c>
      <c r="C122" s="147"/>
      <c r="D122" s="4">
        <v>45</v>
      </c>
      <c r="E122" s="43">
        <v>1</v>
      </c>
      <c r="F122" s="44">
        <v>60016</v>
      </c>
      <c r="G122" s="51" t="s">
        <v>104</v>
      </c>
      <c r="H122" s="52" t="s">
        <v>10</v>
      </c>
      <c r="I122" s="52">
        <v>1</v>
      </c>
      <c r="J122" s="52">
        <v>2</v>
      </c>
      <c r="K122" s="47">
        <v>75</v>
      </c>
      <c r="L122" s="48" t="s">
        <v>231</v>
      </c>
      <c r="M122" s="48">
        <v>2</v>
      </c>
      <c r="N122" s="48">
        <v>2</v>
      </c>
      <c r="O122" s="49">
        <f t="shared" si="15"/>
        <v>14</v>
      </c>
      <c r="P122" s="48">
        <v>2</v>
      </c>
      <c r="Q122" s="48">
        <v>2</v>
      </c>
      <c r="R122" s="48">
        <v>10</v>
      </c>
      <c r="S122" s="49">
        <v>18</v>
      </c>
      <c r="T122" s="50">
        <v>16</v>
      </c>
      <c r="U122" s="50">
        <f t="shared" si="14"/>
        <v>1200</v>
      </c>
      <c r="V122" s="115"/>
      <c r="W122" s="83">
        <f t="shared" ref="W122:W186" si="17">T122+S122</f>
        <v>34</v>
      </c>
      <c r="X122" s="50">
        <f t="shared" si="16"/>
        <v>34</v>
      </c>
      <c r="Y122" s="115"/>
    </row>
    <row r="123" spans="1:25" ht="30" customHeight="1" x14ac:dyDescent="0.15">
      <c r="A123" s="25" t="s">
        <v>98</v>
      </c>
      <c r="B123" s="4" t="s">
        <v>99</v>
      </c>
      <c r="C123" s="144"/>
      <c r="D123" s="4">
        <v>51</v>
      </c>
      <c r="E123" s="43">
        <v>1</v>
      </c>
      <c r="F123" s="44">
        <v>60016</v>
      </c>
      <c r="G123" s="45" t="s">
        <v>32</v>
      </c>
      <c r="H123" s="91" t="s">
        <v>10</v>
      </c>
      <c r="I123" s="46">
        <v>1</v>
      </c>
      <c r="J123" s="46">
        <v>2</v>
      </c>
      <c r="K123" s="47">
        <v>75</v>
      </c>
      <c r="L123" s="56" t="s">
        <v>251</v>
      </c>
      <c r="M123" s="56">
        <v>2</v>
      </c>
      <c r="N123" s="56">
        <v>2</v>
      </c>
      <c r="O123" s="49">
        <f t="shared" si="15"/>
        <v>14</v>
      </c>
      <c r="P123" s="56">
        <v>2</v>
      </c>
      <c r="Q123" s="56">
        <v>2</v>
      </c>
      <c r="R123" s="56">
        <v>10</v>
      </c>
      <c r="S123" s="49">
        <v>18</v>
      </c>
      <c r="T123" s="57">
        <v>16</v>
      </c>
      <c r="U123" s="50">
        <f t="shared" si="14"/>
        <v>1200</v>
      </c>
      <c r="V123" s="116"/>
      <c r="W123" s="83">
        <f t="shared" si="17"/>
        <v>34</v>
      </c>
      <c r="X123" s="50">
        <f t="shared" si="16"/>
        <v>34</v>
      </c>
      <c r="Y123" s="116"/>
    </row>
    <row r="124" spans="1:25" ht="21.95" customHeight="1" x14ac:dyDescent="0.15">
      <c r="A124" s="25" t="s">
        <v>228</v>
      </c>
      <c r="B124" s="4" t="s">
        <v>229</v>
      </c>
      <c r="C124" s="143" t="s">
        <v>363</v>
      </c>
      <c r="D124" s="4">
        <v>55</v>
      </c>
      <c r="E124" s="43">
        <v>1</v>
      </c>
      <c r="F124" s="44">
        <v>60003</v>
      </c>
      <c r="G124" s="45" t="s">
        <v>105</v>
      </c>
      <c r="H124" s="46" t="s">
        <v>10</v>
      </c>
      <c r="I124" s="46">
        <v>4</v>
      </c>
      <c r="J124" s="46">
        <v>4</v>
      </c>
      <c r="K124" s="47">
        <v>30</v>
      </c>
      <c r="L124" s="48" t="s">
        <v>364</v>
      </c>
      <c r="M124" s="46">
        <v>4</v>
      </c>
      <c r="N124" s="46">
        <v>4</v>
      </c>
      <c r="O124" s="49">
        <f t="shared" si="15"/>
        <v>18</v>
      </c>
      <c r="P124" s="48">
        <v>2</v>
      </c>
      <c r="Q124" s="48">
        <v>2</v>
      </c>
      <c r="R124" s="48">
        <v>14</v>
      </c>
      <c r="S124" s="49">
        <v>26</v>
      </c>
      <c r="T124" s="50">
        <v>32</v>
      </c>
      <c r="U124" s="50">
        <f t="shared" si="14"/>
        <v>960</v>
      </c>
      <c r="V124" s="114">
        <f>U124+U125</f>
        <v>1800</v>
      </c>
      <c r="W124" s="83">
        <f t="shared" si="17"/>
        <v>58</v>
      </c>
      <c r="X124" s="50">
        <f t="shared" si="16"/>
        <v>58</v>
      </c>
      <c r="Y124" s="114">
        <v>120</v>
      </c>
    </row>
    <row r="125" spans="1:25" ht="21.95" customHeight="1" x14ac:dyDescent="0.15">
      <c r="A125" s="3" t="s">
        <v>217</v>
      </c>
      <c r="B125" s="4" t="s">
        <v>218</v>
      </c>
      <c r="C125" s="144"/>
      <c r="D125" s="4">
        <v>33</v>
      </c>
      <c r="E125" s="43">
        <v>1</v>
      </c>
      <c r="F125" s="44">
        <v>60003</v>
      </c>
      <c r="G125" s="45" t="s">
        <v>86</v>
      </c>
      <c r="H125" s="43" t="s">
        <v>10</v>
      </c>
      <c r="I125" s="43">
        <v>4</v>
      </c>
      <c r="J125" s="43">
        <v>4</v>
      </c>
      <c r="K125" s="47">
        <v>30</v>
      </c>
      <c r="L125" s="48" t="s">
        <v>365</v>
      </c>
      <c r="M125" s="43">
        <v>4</v>
      </c>
      <c r="N125" s="48">
        <v>4</v>
      </c>
      <c r="O125" s="49">
        <f t="shared" si="15"/>
        <v>26</v>
      </c>
      <c r="P125" s="48">
        <v>4</v>
      </c>
      <c r="Q125" s="48">
        <v>4</v>
      </c>
      <c r="R125" s="48">
        <v>18</v>
      </c>
      <c r="S125" s="49">
        <v>34</v>
      </c>
      <c r="T125" s="50">
        <v>28</v>
      </c>
      <c r="U125" s="50">
        <f t="shared" si="14"/>
        <v>840</v>
      </c>
      <c r="V125" s="116"/>
      <c r="W125" s="83">
        <f t="shared" si="17"/>
        <v>62</v>
      </c>
      <c r="X125" s="50">
        <f t="shared" si="16"/>
        <v>62</v>
      </c>
      <c r="Y125" s="116"/>
    </row>
    <row r="126" spans="1:25" ht="21.95" customHeight="1" x14ac:dyDescent="0.15">
      <c r="A126" s="25" t="s">
        <v>18</v>
      </c>
      <c r="B126" s="4" t="s">
        <v>19</v>
      </c>
      <c r="C126" s="145" t="s">
        <v>107</v>
      </c>
      <c r="D126" s="4">
        <v>46</v>
      </c>
      <c r="E126" s="43">
        <v>1</v>
      </c>
      <c r="F126" s="44">
        <v>60340</v>
      </c>
      <c r="G126" s="51" t="s">
        <v>106</v>
      </c>
      <c r="H126" s="52" t="s">
        <v>14</v>
      </c>
      <c r="I126" s="52">
        <v>3</v>
      </c>
      <c r="J126" s="52">
        <v>3</v>
      </c>
      <c r="K126" s="47">
        <v>30</v>
      </c>
      <c r="L126" s="48" t="s">
        <v>366</v>
      </c>
      <c r="M126" s="48">
        <v>3</v>
      </c>
      <c r="N126" s="48">
        <v>3</v>
      </c>
      <c r="O126" s="49">
        <f t="shared" si="15"/>
        <v>20</v>
      </c>
      <c r="P126" s="48">
        <v>2</v>
      </c>
      <c r="Q126" s="48">
        <v>3</v>
      </c>
      <c r="R126" s="48">
        <v>15</v>
      </c>
      <c r="S126" s="49">
        <v>26</v>
      </c>
      <c r="T126" s="50">
        <v>24</v>
      </c>
      <c r="U126" s="50">
        <f t="shared" si="14"/>
        <v>720</v>
      </c>
      <c r="V126" s="114">
        <v>1440</v>
      </c>
      <c r="W126" s="83">
        <f t="shared" si="17"/>
        <v>50</v>
      </c>
      <c r="X126" s="50">
        <f t="shared" si="16"/>
        <v>50</v>
      </c>
      <c r="Y126" s="114">
        <v>98</v>
      </c>
    </row>
    <row r="127" spans="1:25" ht="41.25" customHeight="1" x14ac:dyDescent="0.15">
      <c r="A127" s="25" t="s">
        <v>20</v>
      </c>
      <c r="B127" s="4" t="s">
        <v>21</v>
      </c>
      <c r="C127" s="146"/>
      <c r="D127" s="4">
        <v>45</v>
      </c>
      <c r="E127" s="43">
        <v>1</v>
      </c>
      <c r="F127" s="44">
        <v>60340</v>
      </c>
      <c r="G127" s="51" t="s">
        <v>106</v>
      </c>
      <c r="H127" s="52" t="s">
        <v>14</v>
      </c>
      <c r="I127" s="52">
        <v>3</v>
      </c>
      <c r="J127" s="52">
        <v>3</v>
      </c>
      <c r="K127" s="47">
        <v>30</v>
      </c>
      <c r="L127" s="48" t="s">
        <v>272</v>
      </c>
      <c r="M127" s="48">
        <v>3</v>
      </c>
      <c r="N127" s="48">
        <v>3</v>
      </c>
      <c r="O127" s="49">
        <f t="shared" si="15"/>
        <v>18</v>
      </c>
      <c r="P127" s="48">
        <v>3</v>
      </c>
      <c r="Q127" s="48">
        <v>3</v>
      </c>
      <c r="R127" s="48">
        <v>12</v>
      </c>
      <c r="S127" s="49">
        <v>24</v>
      </c>
      <c r="T127" s="50">
        <v>24</v>
      </c>
      <c r="U127" s="50">
        <f t="shared" si="14"/>
        <v>720</v>
      </c>
      <c r="V127" s="116"/>
      <c r="W127" s="83">
        <f t="shared" si="17"/>
        <v>48</v>
      </c>
      <c r="X127" s="50">
        <f t="shared" si="16"/>
        <v>48</v>
      </c>
      <c r="Y127" s="116"/>
    </row>
    <row r="128" spans="1:25" ht="21.95" customHeight="1" x14ac:dyDescent="0.15">
      <c r="A128" s="3" t="s">
        <v>217</v>
      </c>
      <c r="B128" s="4" t="s">
        <v>218</v>
      </c>
      <c r="C128" s="143" t="s">
        <v>109</v>
      </c>
      <c r="D128" s="4">
        <v>33</v>
      </c>
      <c r="E128" s="43">
        <v>1</v>
      </c>
      <c r="F128" s="44">
        <v>60234</v>
      </c>
      <c r="G128" s="45" t="s">
        <v>108</v>
      </c>
      <c r="H128" s="43" t="s">
        <v>10</v>
      </c>
      <c r="I128" s="43">
        <v>3</v>
      </c>
      <c r="J128" s="43">
        <v>2</v>
      </c>
      <c r="K128" s="47">
        <v>25</v>
      </c>
      <c r="L128" s="48" t="s">
        <v>336</v>
      </c>
      <c r="M128" s="43">
        <v>2</v>
      </c>
      <c r="N128" s="48">
        <v>2</v>
      </c>
      <c r="O128" s="49">
        <f t="shared" si="15"/>
        <v>12</v>
      </c>
      <c r="P128" s="48">
        <v>2</v>
      </c>
      <c r="Q128" s="48">
        <v>2</v>
      </c>
      <c r="R128" s="48">
        <v>8</v>
      </c>
      <c r="S128" s="49">
        <v>16</v>
      </c>
      <c r="T128" s="50">
        <v>14</v>
      </c>
      <c r="U128" s="50">
        <f t="shared" si="14"/>
        <v>350</v>
      </c>
      <c r="V128" s="114">
        <f>U128+U129+U130+U131</f>
        <v>1500</v>
      </c>
      <c r="W128" s="83">
        <f t="shared" si="17"/>
        <v>30</v>
      </c>
      <c r="X128" s="50">
        <f t="shared" si="16"/>
        <v>30</v>
      </c>
      <c r="Y128" s="114">
        <f>SUM(X128:X131)</f>
        <v>118</v>
      </c>
    </row>
    <row r="129" spans="1:25" ht="21.95" customHeight="1" x14ac:dyDescent="0.15">
      <c r="A129" s="3" t="s">
        <v>220</v>
      </c>
      <c r="B129" s="4" t="s">
        <v>221</v>
      </c>
      <c r="C129" s="147"/>
      <c r="D129" s="4">
        <v>43</v>
      </c>
      <c r="E129" s="43">
        <v>1</v>
      </c>
      <c r="F129" s="44">
        <v>60234</v>
      </c>
      <c r="G129" s="45" t="s">
        <v>108</v>
      </c>
      <c r="H129" s="43" t="s">
        <v>10</v>
      </c>
      <c r="I129" s="43">
        <v>3</v>
      </c>
      <c r="J129" s="43">
        <v>2</v>
      </c>
      <c r="K129" s="47">
        <v>25</v>
      </c>
      <c r="L129" s="48" t="s">
        <v>252</v>
      </c>
      <c r="M129" s="48">
        <v>2</v>
      </c>
      <c r="N129" s="48">
        <v>2</v>
      </c>
      <c r="O129" s="49">
        <f t="shared" si="15"/>
        <v>12</v>
      </c>
      <c r="P129" s="48">
        <v>2</v>
      </c>
      <c r="Q129" s="48">
        <v>2</v>
      </c>
      <c r="R129" s="48">
        <v>8</v>
      </c>
      <c r="S129" s="49">
        <v>16</v>
      </c>
      <c r="T129" s="50">
        <v>14</v>
      </c>
      <c r="U129" s="50">
        <f t="shared" si="14"/>
        <v>350</v>
      </c>
      <c r="V129" s="115"/>
      <c r="W129" s="83">
        <f t="shared" si="17"/>
        <v>30</v>
      </c>
      <c r="X129" s="50">
        <f t="shared" si="16"/>
        <v>30</v>
      </c>
      <c r="Y129" s="115"/>
    </row>
    <row r="130" spans="1:25" ht="21.95" customHeight="1" x14ac:dyDescent="0.15">
      <c r="A130" s="3" t="s">
        <v>78</v>
      </c>
      <c r="B130" s="4" t="s">
        <v>238</v>
      </c>
      <c r="C130" s="147"/>
      <c r="D130" s="4">
        <v>31</v>
      </c>
      <c r="E130" s="43">
        <v>1</v>
      </c>
      <c r="F130" s="44">
        <v>60234</v>
      </c>
      <c r="G130" s="45" t="s">
        <v>108</v>
      </c>
      <c r="H130" s="43" t="s">
        <v>10</v>
      </c>
      <c r="I130" s="43">
        <v>3</v>
      </c>
      <c r="J130" s="43">
        <v>2</v>
      </c>
      <c r="K130" s="47">
        <v>25</v>
      </c>
      <c r="L130" s="56" t="s">
        <v>259</v>
      </c>
      <c r="M130" s="56">
        <v>2</v>
      </c>
      <c r="N130" s="56">
        <v>2</v>
      </c>
      <c r="O130" s="49">
        <f t="shared" si="15"/>
        <v>8</v>
      </c>
      <c r="P130" s="56">
        <v>2</v>
      </c>
      <c r="Q130" s="56">
        <v>2</v>
      </c>
      <c r="R130" s="56">
        <v>4</v>
      </c>
      <c r="S130" s="49">
        <v>12</v>
      </c>
      <c r="T130" s="57">
        <v>16</v>
      </c>
      <c r="U130" s="50">
        <f t="shared" si="14"/>
        <v>400</v>
      </c>
      <c r="V130" s="115"/>
      <c r="W130" s="83">
        <f t="shared" si="17"/>
        <v>28</v>
      </c>
      <c r="X130" s="50">
        <f t="shared" si="16"/>
        <v>28</v>
      </c>
      <c r="Y130" s="115"/>
    </row>
    <row r="131" spans="1:25" ht="21.95" customHeight="1" x14ac:dyDescent="0.15">
      <c r="A131" s="3" t="s">
        <v>280</v>
      </c>
      <c r="B131" s="4" t="s">
        <v>249</v>
      </c>
      <c r="C131" s="144"/>
      <c r="D131" s="4">
        <v>27</v>
      </c>
      <c r="E131" s="43">
        <v>1</v>
      </c>
      <c r="F131" s="44">
        <v>60234</v>
      </c>
      <c r="G131" s="45" t="s">
        <v>367</v>
      </c>
      <c r="H131" s="43" t="s">
        <v>10</v>
      </c>
      <c r="I131" s="43">
        <v>3</v>
      </c>
      <c r="J131" s="43">
        <v>2</v>
      </c>
      <c r="K131" s="47">
        <v>25</v>
      </c>
      <c r="L131" s="48" t="s">
        <v>233</v>
      </c>
      <c r="M131" s="48">
        <v>2</v>
      </c>
      <c r="N131" s="48">
        <v>2</v>
      </c>
      <c r="O131" s="49">
        <f t="shared" si="15"/>
        <v>10</v>
      </c>
      <c r="P131" s="48">
        <v>0</v>
      </c>
      <c r="Q131" s="48">
        <v>2</v>
      </c>
      <c r="R131" s="48">
        <v>8</v>
      </c>
      <c r="S131" s="49">
        <v>14</v>
      </c>
      <c r="T131" s="50">
        <v>16</v>
      </c>
      <c r="U131" s="50">
        <f t="shared" si="14"/>
        <v>400</v>
      </c>
      <c r="V131" s="116"/>
      <c r="W131" s="83">
        <f t="shared" si="17"/>
        <v>30</v>
      </c>
      <c r="X131" s="50">
        <f t="shared" si="16"/>
        <v>30</v>
      </c>
      <c r="Y131" s="116"/>
    </row>
    <row r="132" spans="1:25" ht="21.95" customHeight="1" x14ac:dyDescent="0.15">
      <c r="A132" s="25" t="s">
        <v>36</v>
      </c>
      <c r="B132" s="4" t="s">
        <v>37</v>
      </c>
      <c r="C132" s="80" t="s">
        <v>369</v>
      </c>
      <c r="D132" s="4">
        <v>39</v>
      </c>
      <c r="E132" s="43">
        <v>1</v>
      </c>
      <c r="F132" s="44">
        <v>60016</v>
      </c>
      <c r="G132" s="45" t="s">
        <v>368</v>
      </c>
      <c r="H132" s="46" t="s">
        <v>10</v>
      </c>
      <c r="I132" s="46">
        <v>1</v>
      </c>
      <c r="J132" s="46">
        <v>2</v>
      </c>
      <c r="K132" s="80">
        <v>30</v>
      </c>
      <c r="L132" s="56" t="s">
        <v>252</v>
      </c>
      <c r="M132" s="56">
        <v>2</v>
      </c>
      <c r="N132" s="56">
        <v>2</v>
      </c>
      <c r="O132" s="49">
        <f t="shared" si="15"/>
        <v>12</v>
      </c>
      <c r="P132" s="56">
        <v>2</v>
      </c>
      <c r="Q132" s="56">
        <v>2</v>
      </c>
      <c r="R132" s="56">
        <v>8</v>
      </c>
      <c r="S132" s="49">
        <v>16</v>
      </c>
      <c r="T132" s="57">
        <v>16</v>
      </c>
      <c r="U132" s="50">
        <f t="shared" si="14"/>
        <v>480</v>
      </c>
      <c r="V132" s="57">
        <v>480</v>
      </c>
      <c r="W132" s="83">
        <f t="shared" si="17"/>
        <v>32</v>
      </c>
      <c r="X132" s="50">
        <f t="shared" si="16"/>
        <v>32</v>
      </c>
      <c r="Y132" s="50">
        <v>32</v>
      </c>
    </row>
    <row r="133" spans="1:25" ht="21.95" customHeight="1" x14ac:dyDescent="0.15">
      <c r="A133" s="3" t="s">
        <v>248</v>
      </c>
      <c r="B133" s="4" t="s">
        <v>249</v>
      </c>
      <c r="C133" s="47" t="s">
        <v>371</v>
      </c>
      <c r="D133" s="4">
        <v>41</v>
      </c>
      <c r="E133" s="43">
        <v>1</v>
      </c>
      <c r="F133" s="44">
        <v>60236</v>
      </c>
      <c r="G133" s="54" t="s">
        <v>370</v>
      </c>
      <c r="H133" s="55" t="s">
        <v>14</v>
      </c>
      <c r="I133" s="55">
        <v>3</v>
      </c>
      <c r="J133" s="55">
        <v>2</v>
      </c>
      <c r="K133" s="47">
        <v>30</v>
      </c>
      <c r="L133" s="92" t="s">
        <v>236</v>
      </c>
      <c r="M133" s="48">
        <v>2</v>
      </c>
      <c r="N133" s="92">
        <v>2</v>
      </c>
      <c r="O133" s="49">
        <f t="shared" si="15"/>
        <v>6</v>
      </c>
      <c r="P133" s="92">
        <v>2</v>
      </c>
      <c r="Q133" s="70">
        <v>0</v>
      </c>
      <c r="R133" s="92">
        <v>4</v>
      </c>
      <c r="S133" s="49">
        <v>10</v>
      </c>
      <c r="T133" s="93">
        <v>16</v>
      </c>
      <c r="U133" s="50">
        <f t="shared" si="14"/>
        <v>480</v>
      </c>
      <c r="V133" s="93">
        <v>480</v>
      </c>
      <c r="W133" s="83">
        <f t="shared" si="17"/>
        <v>26</v>
      </c>
      <c r="X133" s="50">
        <f t="shared" si="16"/>
        <v>26</v>
      </c>
      <c r="Y133" s="50">
        <v>26</v>
      </c>
    </row>
    <row r="134" spans="1:25" ht="21.95" customHeight="1" x14ac:dyDescent="0.15">
      <c r="A134" s="3" t="s">
        <v>372</v>
      </c>
      <c r="B134" s="4"/>
      <c r="C134" s="47" t="s">
        <v>373</v>
      </c>
      <c r="D134" s="4">
        <v>39</v>
      </c>
      <c r="E134" s="43">
        <v>1</v>
      </c>
      <c r="F134" s="44"/>
      <c r="G134" s="54" t="s">
        <v>339</v>
      </c>
      <c r="H134" s="55"/>
      <c r="I134" s="55"/>
      <c r="J134" s="55"/>
      <c r="K134" s="47">
        <v>40</v>
      </c>
      <c r="L134" s="92" t="s">
        <v>374</v>
      </c>
      <c r="M134" s="92"/>
      <c r="N134" s="92"/>
      <c r="O134" s="49">
        <f t="shared" si="15"/>
        <v>2</v>
      </c>
      <c r="P134" s="92">
        <v>0</v>
      </c>
      <c r="Q134" s="92">
        <v>2</v>
      </c>
      <c r="R134" s="92" t="s">
        <v>375</v>
      </c>
      <c r="S134" s="49">
        <v>2</v>
      </c>
      <c r="T134" s="93">
        <v>12</v>
      </c>
      <c r="U134" s="50">
        <f t="shared" si="14"/>
        <v>480</v>
      </c>
      <c r="V134" s="93">
        <v>480</v>
      </c>
      <c r="W134" s="83">
        <f t="shared" si="17"/>
        <v>14</v>
      </c>
      <c r="X134" s="50">
        <f t="shared" si="16"/>
        <v>14</v>
      </c>
      <c r="Y134" s="50">
        <v>14</v>
      </c>
    </row>
    <row r="135" spans="1:25" ht="21.95" customHeight="1" x14ac:dyDescent="0.15">
      <c r="A135" s="25" t="s">
        <v>376</v>
      </c>
      <c r="B135" s="4" t="s">
        <v>290</v>
      </c>
      <c r="C135" s="140" t="s">
        <v>377</v>
      </c>
      <c r="D135" s="4">
        <v>111</v>
      </c>
      <c r="E135" s="43">
        <v>1.5</v>
      </c>
      <c r="F135" s="44">
        <v>60336</v>
      </c>
      <c r="G135" s="54" t="s">
        <v>110</v>
      </c>
      <c r="H135" s="43" t="s">
        <v>14</v>
      </c>
      <c r="I135" s="43">
        <v>4</v>
      </c>
      <c r="J135" s="43">
        <v>2</v>
      </c>
      <c r="K135" s="55">
        <v>30</v>
      </c>
      <c r="L135" s="48" t="s">
        <v>308</v>
      </c>
      <c r="M135" s="48">
        <v>4</v>
      </c>
      <c r="N135" s="48">
        <v>6</v>
      </c>
      <c r="O135" s="49">
        <f t="shared" si="15"/>
        <v>28</v>
      </c>
      <c r="P135" s="48">
        <v>4</v>
      </c>
      <c r="Q135" s="48">
        <v>4</v>
      </c>
      <c r="R135" s="48">
        <v>20</v>
      </c>
      <c r="S135" s="49">
        <v>38</v>
      </c>
      <c r="T135" s="50">
        <v>16</v>
      </c>
      <c r="U135" s="50">
        <f t="shared" si="14"/>
        <v>720</v>
      </c>
      <c r="V135" s="114">
        <v>1200</v>
      </c>
      <c r="W135" s="83">
        <f t="shared" si="17"/>
        <v>54</v>
      </c>
      <c r="X135" s="50">
        <f t="shared" si="16"/>
        <v>81</v>
      </c>
      <c r="Y135" s="114">
        <v>115</v>
      </c>
    </row>
    <row r="136" spans="1:25" ht="21.95" customHeight="1" x14ac:dyDescent="0.15">
      <c r="A136" s="25" t="s">
        <v>270</v>
      </c>
      <c r="B136" s="4" t="s">
        <v>45</v>
      </c>
      <c r="C136" s="142"/>
      <c r="D136" s="4">
        <v>34</v>
      </c>
      <c r="E136" s="43">
        <v>1</v>
      </c>
      <c r="F136" s="44">
        <v>60093</v>
      </c>
      <c r="G136" s="54" t="s">
        <v>111</v>
      </c>
      <c r="H136" s="43" t="s">
        <v>14</v>
      </c>
      <c r="I136" s="43">
        <v>3</v>
      </c>
      <c r="J136" s="43">
        <v>3</v>
      </c>
      <c r="K136" s="88">
        <v>30</v>
      </c>
      <c r="L136" s="75" t="s">
        <v>298</v>
      </c>
      <c r="M136" s="75">
        <v>2</v>
      </c>
      <c r="N136" s="75">
        <v>2</v>
      </c>
      <c r="O136" s="49">
        <f t="shared" si="15"/>
        <v>14</v>
      </c>
      <c r="P136" s="75">
        <v>2</v>
      </c>
      <c r="Q136" s="75">
        <v>2</v>
      </c>
      <c r="R136" s="75">
        <v>10</v>
      </c>
      <c r="S136" s="49">
        <v>18</v>
      </c>
      <c r="T136" s="76">
        <v>16</v>
      </c>
      <c r="U136" s="50">
        <f t="shared" ref="U136:U142" si="18">T136*K136*E136</f>
        <v>480</v>
      </c>
      <c r="V136" s="116"/>
      <c r="W136" s="83">
        <f t="shared" si="17"/>
        <v>34</v>
      </c>
      <c r="X136" s="50">
        <f t="shared" si="16"/>
        <v>34</v>
      </c>
      <c r="Y136" s="116"/>
    </row>
    <row r="137" spans="1:25" ht="21.95" customHeight="1" x14ac:dyDescent="0.15">
      <c r="A137" s="25" t="s">
        <v>323</v>
      </c>
      <c r="B137" s="4" t="s">
        <v>324</v>
      </c>
      <c r="C137" s="143" t="s">
        <v>379</v>
      </c>
      <c r="D137" s="4">
        <v>48</v>
      </c>
      <c r="E137" s="43">
        <v>1</v>
      </c>
      <c r="F137" s="44">
        <v>60174</v>
      </c>
      <c r="G137" s="45" t="s">
        <v>378</v>
      </c>
      <c r="H137" s="46" t="s">
        <v>30</v>
      </c>
      <c r="I137" s="46">
        <v>2</v>
      </c>
      <c r="J137" s="46">
        <v>2</v>
      </c>
      <c r="K137" s="47">
        <v>30</v>
      </c>
      <c r="L137" s="56" t="s">
        <v>259</v>
      </c>
      <c r="M137" s="46">
        <v>2</v>
      </c>
      <c r="N137" s="56">
        <v>2</v>
      </c>
      <c r="O137" s="49">
        <f t="shared" si="15"/>
        <v>12</v>
      </c>
      <c r="P137" s="56">
        <v>2</v>
      </c>
      <c r="Q137" s="56">
        <v>2</v>
      </c>
      <c r="R137" s="56">
        <v>8</v>
      </c>
      <c r="S137" s="49">
        <v>16</v>
      </c>
      <c r="T137" s="57">
        <v>16</v>
      </c>
      <c r="U137" s="50">
        <f t="shared" si="18"/>
        <v>480</v>
      </c>
      <c r="V137" s="117">
        <f>U137+U138+U139+U140+U141+U142</f>
        <v>2820</v>
      </c>
      <c r="W137" s="83">
        <f t="shared" si="17"/>
        <v>32</v>
      </c>
      <c r="X137" s="50">
        <f t="shared" si="16"/>
        <v>32</v>
      </c>
      <c r="Y137" s="114">
        <f>SUM(X137:X142)</f>
        <v>162</v>
      </c>
    </row>
    <row r="138" spans="1:25" ht="21.95" customHeight="1" x14ac:dyDescent="0.15">
      <c r="A138" s="3" t="s">
        <v>248</v>
      </c>
      <c r="B138" s="4" t="s">
        <v>249</v>
      </c>
      <c r="C138" s="147"/>
      <c r="D138" s="4">
        <v>41</v>
      </c>
      <c r="E138" s="43">
        <v>1</v>
      </c>
      <c r="F138" s="86"/>
      <c r="G138" s="54" t="s">
        <v>112</v>
      </c>
      <c r="H138" s="43" t="s">
        <v>30</v>
      </c>
      <c r="I138" s="43">
        <v>4</v>
      </c>
      <c r="J138" s="43">
        <v>2</v>
      </c>
      <c r="K138" s="47">
        <v>30</v>
      </c>
      <c r="L138" s="56" t="s">
        <v>336</v>
      </c>
      <c r="M138" s="48">
        <v>2</v>
      </c>
      <c r="N138" s="56">
        <v>2</v>
      </c>
      <c r="O138" s="49">
        <f t="shared" si="15"/>
        <v>4</v>
      </c>
      <c r="P138" s="56">
        <v>2</v>
      </c>
      <c r="Q138" s="48">
        <v>0</v>
      </c>
      <c r="R138" s="56">
        <v>2</v>
      </c>
      <c r="S138" s="49">
        <v>8</v>
      </c>
      <c r="T138" s="57">
        <v>16</v>
      </c>
      <c r="U138" s="50">
        <f t="shared" si="18"/>
        <v>480</v>
      </c>
      <c r="V138" s="118"/>
      <c r="W138" s="83">
        <f t="shared" si="17"/>
        <v>24</v>
      </c>
      <c r="X138" s="50">
        <f t="shared" si="16"/>
        <v>24</v>
      </c>
      <c r="Y138" s="115"/>
    </row>
    <row r="139" spans="1:25" ht="21.95" customHeight="1" x14ac:dyDescent="0.15">
      <c r="A139" s="3" t="s">
        <v>253</v>
      </c>
      <c r="B139" s="4" t="s">
        <v>254</v>
      </c>
      <c r="C139" s="147"/>
      <c r="D139" s="4">
        <v>44</v>
      </c>
      <c r="E139" s="43">
        <v>1</v>
      </c>
      <c r="F139" s="44">
        <v>60236</v>
      </c>
      <c r="G139" s="54" t="s">
        <v>25</v>
      </c>
      <c r="H139" s="43" t="s">
        <v>14</v>
      </c>
      <c r="I139" s="43">
        <v>3</v>
      </c>
      <c r="J139" s="43">
        <v>2</v>
      </c>
      <c r="K139" s="47">
        <v>30</v>
      </c>
      <c r="L139" s="56" t="s">
        <v>281</v>
      </c>
      <c r="M139" s="56">
        <v>2</v>
      </c>
      <c r="N139" s="56">
        <v>2</v>
      </c>
      <c r="O139" s="49">
        <f t="shared" si="15"/>
        <v>2</v>
      </c>
      <c r="P139" s="56">
        <v>0</v>
      </c>
      <c r="Q139" s="48">
        <v>0</v>
      </c>
      <c r="R139" s="56">
        <v>2</v>
      </c>
      <c r="S139" s="49">
        <v>6</v>
      </c>
      <c r="T139" s="57">
        <v>14</v>
      </c>
      <c r="U139" s="50">
        <f t="shared" si="18"/>
        <v>420</v>
      </c>
      <c r="V139" s="118"/>
      <c r="W139" s="83">
        <f t="shared" si="17"/>
        <v>20</v>
      </c>
      <c r="X139" s="50">
        <f t="shared" si="16"/>
        <v>20</v>
      </c>
      <c r="Y139" s="115"/>
    </row>
    <row r="140" spans="1:25" ht="21.95" customHeight="1" x14ac:dyDescent="0.15">
      <c r="A140" s="3" t="s">
        <v>255</v>
      </c>
      <c r="B140" s="4" t="s">
        <v>256</v>
      </c>
      <c r="C140" s="147"/>
      <c r="D140" s="4">
        <v>40</v>
      </c>
      <c r="E140" s="43">
        <v>1</v>
      </c>
      <c r="F140" s="86"/>
      <c r="G140" s="54" t="s">
        <v>112</v>
      </c>
      <c r="H140" s="43" t="s">
        <v>30</v>
      </c>
      <c r="I140" s="43"/>
      <c r="J140" s="43">
        <v>2</v>
      </c>
      <c r="K140" s="47">
        <v>30</v>
      </c>
      <c r="L140" s="92" t="s">
        <v>260</v>
      </c>
      <c r="M140" s="43">
        <v>2</v>
      </c>
      <c r="N140" s="43">
        <v>2</v>
      </c>
      <c r="O140" s="49">
        <f t="shared" si="15"/>
        <v>8</v>
      </c>
      <c r="P140" s="43">
        <v>2</v>
      </c>
      <c r="Q140" s="43">
        <v>2</v>
      </c>
      <c r="R140" s="92">
        <v>4</v>
      </c>
      <c r="S140" s="49">
        <v>12</v>
      </c>
      <c r="T140" s="93">
        <v>16</v>
      </c>
      <c r="U140" s="50">
        <f t="shared" si="18"/>
        <v>480</v>
      </c>
      <c r="V140" s="118"/>
      <c r="W140" s="83">
        <f t="shared" si="17"/>
        <v>28</v>
      </c>
      <c r="X140" s="50">
        <f t="shared" si="16"/>
        <v>28</v>
      </c>
      <c r="Y140" s="115"/>
    </row>
    <row r="141" spans="1:25" ht="21.95" customHeight="1" x14ac:dyDescent="0.15">
      <c r="A141" s="3" t="s">
        <v>257</v>
      </c>
      <c r="B141" s="4" t="s">
        <v>258</v>
      </c>
      <c r="C141" s="147"/>
      <c r="D141" s="4">
        <v>38</v>
      </c>
      <c r="E141" s="43">
        <v>1</v>
      </c>
      <c r="F141" s="86"/>
      <c r="G141" s="54" t="s">
        <v>112</v>
      </c>
      <c r="H141" s="43" t="s">
        <v>30</v>
      </c>
      <c r="I141" s="43"/>
      <c r="J141" s="43">
        <v>2</v>
      </c>
      <c r="K141" s="47">
        <v>30</v>
      </c>
      <c r="L141" s="92" t="s">
        <v>308</v>
      </c>
      <c r="M141" s="48">
        <v>2</v>
      </c>
      <c r="N141" s="92">
        <v>2</v>
      </c>
      <c r="O141" s="49">
        <f t="shared" si="15"/>
        <v>6</v>
      </c>
      <c r="P141" s="92">
        <v>2</v>
      </c>
      <c r="Q141" s="56">
        <v>0</v>
      </c>
      <c r="R141" s="92">
        <v>4</v>
      </c>
      <c r="S141" s="49">
        <v>10</v>
      </c>
      <c r="T141" s="93">
        <v>16</v>
      </c>
      <c r="U141" s="50">
        <f t="shared" si="18"/>
        <v>480</v>
      </c>
      <c r="V141" s="118"/>
      <c r="W141" s="83">
        <f t="shared" si="17"/>
        <v>26</v>
      </c>
      <c r="X141" s="50">
        <f t="shared" si="16"/>
        <v>26</v>
      </c>
      <c r="Y141" s="115"/>
    </row>
    <row r="142" spans="1:25" ht="21.95" customHeight="1" x14ac:dyDescent="0.15">
      <c r="A142" s="25" t="s">
        <v>270</v>
      </c>
      <c r="B142" s="4" t="s">
        <v>45</v>
      </c>
      <c r="C142" s="144"/>
      <c r="D142" s="4">
        <v>34</v>
      </c>
      <c r="E142" s="43">
        <v>1</v>
      </c>
      <c r="F142" s="44">
        <v>60247</v>
      </c>
      <c r="G142" s="54" t="s">
        <v>380</v>
      </c>
      <c r="H142" s="43" t="s">
        <v>14</v>
      </c>
      <c r="I142" s="43">
        <v>3</v>
      </c>
      <c r="J142" s="43">
        <v>2</v>
      </c>
      <c r="K142" s="47">
        <v>30</v>
      </c>
      <c r="L142" s="78" t="s">
        <v>236</v>
      </c>
      <c r="M142" s="78">
        <v>2</v>
      </c>
      <c r="N142" s="78">
        <v>2</v>
      </c>
      <c r="O142" s="49">
        <f t="shared" si="15"/>
        <v>12</v>
      </c>
      <c r="P142" s="78">
        <v>2</v>
      </c>
      <c r="Q142" s="78">
        <v>2</v>
      </c>
      <c r="R142" s="78">
        <v>8</v>
      </c>
      <c r="S142" s="49">
        <v>16</v>
      </c>
      <c r="T142" s="79">
        <v>16</v>
      </c>
      <c r="U142" s="50">
        <f t="shared" si="18"/>
        <v>480</v>
      </c>
      <c r="V142" s="119"/>
      <c r="W142" s="83">
        <f t="shared" si="17"/>
        <v>32</v>
      </c>
      <c r="X142" s="50">
        <f t="shared" si="16"/>
        <v>32</v>
      </c>
      <c r="Y142" s="116"/>
    </row>
    <row r="143" spans="1:25" ht="21.95" customHeight="1" x14ac:dyDescent="0.15">
      <c r="A143" s="25" t="s">
        <v>349</v>
      </c>
      <c r="B143" s="4" t="s">
        <v>350</v>
      </c>
      <c r="C143" s="140" t="s">
        <v>114</v>
      </c>
      <c r="D143" s="4">
        <v>36</v>
      </c>
      <c r="E143" s="43">
        <v>1</v>
      </c>
      <c r="F143" s="44">
        <v>60211</v>
      </c>
      <c r="G143" s="51" t="s">
        <v>113</v>
      </c>
      <c r="H143" s="52" t="s">
        <v>14</v>
      </c>
      <c r="I143" s="55">
        <v>3</v>
      </c>
      <c r="J143" s="55" t="s">
        <v>381</v>
      </c>
      <c r="K143" s="47">
        <v>30</v>
      </c>
      <c r="L143" s="48" t="s">
        <v>382</v>
      </c>
      <c r="M143" s="55">
        <v>0</v>
      </c>
      <c r="N143" s="48">
        <v>0</v>
      </c>
      <c r="O143" s="49">
        <f t="shared" si="15"/>
        <v>20</v>
      </c>
      <c r="P143" s="48">
        <v>0</v>
      </c>
      <c r="Q143" s="48">
        <v>0</v>
      </c>
      <c r="R143" s="48">
        <v>20</v>
      </c>
      <c r="S143" s="49">
        <v>20</v>
      </c>
      <c r="T143" s="50">
        <v>61</v>
      </c>
      <c r="U143" s="50">
        <v>1830</v>
      </c>
      <c r="V143" s="114">
        <f>U143+U144+U145+U146</f>
        <v>3450</v>
      </c>
      <c r="W143" s="83">
        <v>71</v>
      </c>
      <c r="X143" s="50">
        <f t="shared" ref="X143:X175" si="19">W143*E143</f>
        <v>71</v>
      </c>
      <c r="Y143" s="114">
        <f>SUM(X143:X146)</f>
        <v>234</v>
      </c>
    </row>
    <row r="144" spans="1:25" ht="21.95" customHeight="1" x14ac:dyDescent="0.15">
      <c r="A144" s="25" t="s">
        <v>349</v>
      </c>
      <c r="B144" s="4" t="s">
        <v>350</v>
      </c>
      <c r="C144" s="141"/>
      <c r="D144" s="4">
        <v>36</v>
      </c>
      <c r="E144" s="43">
        <v>1</v>
      </c>
      <c r="F144" s="44">
        <v>60030</v>
      </c>
      <c r="G144" s="51" t="s">
        <v>115</v>
      </c>
      <c r="H144" s="52" t="s">
        <v>14</v>
      </c>
      <c r="I144" s="55">
        <v>4</v>
      </c>
      <c r="J144" s="55">
        <v>4</v>
      </c>
      <c r="K144" s="47">
        <v>30</v>
      </c>
      <c r="L144" s="48" t="s">
        <v>383</v>
      </c>
      <c r="M144" s="55">
        <v>4</v>
      </c>
      <c r="N144" s="48">
        <v>4</v>
      </c>
      <c r="O144" s="49">
        <f t="shared" si="15"/>
        <v>22</v>
      </c>
      <c r="P144" s="48">
        <v>2</v>
      </c>
      <c r="Q144" s="48">
        <v>4</v>
      </c>
      <c r="R144" s="48">
        <v>16</v>
      </c>
      <c r="S144" s="49">
        <v>30</v>
      </c>
      <c r="T144" s="50">
        <v>22</v>
      </c>
      <c r="U144" s="50">
        <f t="shared" ref="U144:U160" si="20">T144*K144*E144</f>
        <v>660</v>
      </c>
      <c r="V144" s="115"/>
      <c r="W144" s="83">
        <f t="shared" si="17"/>
        <v>52</v>
      </c>
      <c r="X144" s="50">
        <f t="shared" si="19"/>
        <v>52</v>
      </c>
      <c r="Y144" s="115"/>
    </row>
    <row r="145" spans="1:25" ht="21.95" customHeight="1" x14ac:dyDescent="0.15">
      <c r="A145" s="25" t="s">
        <v>352</v>
      </c>
      <c r="B145" s="4" t="s">
        <v>353</v>
      </c>
      <c r="C145" s="141"/>
      <c r="D145" s="4">
        <v>30</v>
      </c>
      <c r="E145" s="43">
        <v>1</v>
      </c>
      <c r="F145" s="44">
        <v>60211</v>
      </c>
      <c r="G145" s="51" t="s">
        <v>113</v>
      </c>
      <c r="H145" s="52" t="s">
        <v>14</v>
      </c>
      <c r="I145" s="55">
        <v>3</v>
      </c>
      <c r="J145" s="55" t="s">
        <v>381</v>
      </c>
      <c r="K145" s="47">
        <v>30</v>
      </c>
      <c r="L145" s="48" t="s">
        <v>384</v>
      </c>
      <c r="M145" s="48">
        <v>0</v>
      </c>
      <c r="N145" s="48">
        <v>0</v>
      </c>
      <c r="O145" s="49">
        <f t="shared" si="15"/>
        <v>58</v>
      </c>
      <c r="P145" s="48">
        <v>0</v>
      </c>
      <c r="Q145" s="48">
        <v>0</v>
      </c>
      <c r="R145" s="48">
        <v>58</v>
      </c>
      <c r="S145" s="49">
        <v>58</v>
      </c>
      <c r="T145" s="50">
        <v>0</v>
      </c>
      <c r="U145" s="50">
        <f t="shared" si="20"/>
        <v>0</v>
      </c>
      <c r="V145" s="115"/>
      <c r="W145" s="83">
        <v>61</v>
      </c>
      <c r="X145" s="50">
        <f t="shared" si="19"/>
        <v>61</v>
      </c>
      <c r="Y145" s="115"/>
    </row>
    <row r="146" spans="1:25" ht="21.95" customHeight="1" x14ac:dyDescent="0.15">
      <c r="A146" s="25" t="s">
        <v>352</v>
      </c>
      <c r="B146" s="4" t="s">
        <v>353</v>
      </c>
      <c r="C146" s="142"/>
      <c r="D146" s="4">
        <v>30</v>
      </c>
      <c r="E146" s="43">
        <v>1</v>
      </c>
      <c r="F146" s="44">
        <v>60030</v>
      </c>
      <c r="G146" s="51" t="s">
        <v>115</v>
      </c>
      <c r="H146" s="52" t="s">
        <v>14</v>
      </c>
      <c r="I146" s="55">
        <v>4</v>
      </c>
      <c r="J146" s="55">
        <v>4</v>
      </c>
      <c r="K146" s="47">
        <v>30</v>
      </c>
      <c r="L146" s="48" t="s">
        <v>385</v>
      </c>
      <c r="M146" s="48">
        <v>2</v>
      </c>
      <c r="N146" s="48">
        <v>4</v>
      </c>
      <c r="O146" s="49">
        <f t="shared" si="15"/>
        <v>10</v>
      </c>
      <c r="P146" s="48">
        <v>0</v>
      </c>
      <c r="Q146" s="48">
        <v>4</v>
      </c>
      <c r="R146" s="48">
        <v>6</v>
      </c>
      <c r="S146" s="49">
        <v>16</v>
      </c>
      <c r="T146" s="50">
        <v>32</v>
      </c>
      <c r="U146" s="50">
        <f t="shared" si="20"/>
        <v>960</v>
      </c>
      <c r="V146" s="116"/>
      <c r="W146" s="83">
        <v>50</v>
      </c>
      <c r="X146" s="50">
        <f t="shared" si="19"/>
        <v>50</v>
      </c>
      <c r="Y146" s="116"/>
    </row>
    <row r="147" spans="1:25" ht="21.95" customHeight="1" x14ac:dyDescent="0.15">
      <c r="A147" s="25" t="s">
        <v>262</v>
      </c>
      <c r="B147" s="4" t="s">
        <v>263</v>
      </c>
      <c r="C147" s="151" t="s">
        <v>386</v>
      </c>
      <c r="D147" s="4">
        <v>46</v>
      </c>
      <c r="E147" s="43">
        <v>1</v>
      </c>
      <c r="F147" s="44">
        <v>60345</v>
      </c>
      <c r="G147" s="45" t="s">
        <v>116</v>
      </c>
      <c r="H147" s="43" t="s">
        <v>14</v>
      </c>
      <c r="I147" s="43">
        <v>5</v>
      </c>
      <c r="J147" s="43">
        <v>4</v>
      </c>
      <c r="K147" s="94">
        <v>35</v>
      </c>
      <c r="L147" s="78" t="s">
        <v>387</v>
      </c>
      <c r="M147" s="78">
        <v>4</v>
      </c>
      <c r="N147" s="78">
        <v>4</v>
      </c>
      <c r="O147" s="49">
        <f t="shared" si="15"/>
        <v>24</v>
      </c>
      <c r="P147" s="78">
        <v>0</v>
      </c>
      <c r="Q147" s="78">
        <v>4</v>
      </c>
      <c r="R147" s="78">
        <v>20</v>
      </c>
      <c r="S147" s="49">
        <v>32</v>
      </c>
      <c r="T147" s="79">
        <v>30</v>
      </c>
      <c r="U147" s="50">
        <f t="shared" si="20"/>
        <v>1050</v>
      </c>
      <c r="V147" s="154">
        <f>U147+U148+U149+U150+U151</f>
        <v>5060</v>
      </c>
      <c r="W147" s="83">
        <f t="shared" si="17"/>
        <v>62</v>
      </c>
      <c r="X147" s="50">
        <f t="shared" si="19"/>
        <v>62</v>
      </c>
      <c r="Y147" s="114">
        <f>SUM(X147:X151)</f>
        <v>274</v>
      </c>
    </row>
    <row r="148" spans="1:25" ht="21.95" customHeight="1" x14ac:dyDescent="0.15">
      <c r="A148" s="25" t="s">
        <v>265</v>
      </c>
      <c r="B148" s="4" t="s">
        <v>266</v>
      </c>
      <c r="C148" s="152"/>
      <c r="D148" s="4">
        <v>48</v>
      </c>
      <c r="E148" s="43">
        <v>1</v>
      </c>
      <c r="F148" s="44">
        <v>60345</v>
      </c>
      <c r="G148" s="45" t="s">
        <v>116</v>
      </c>
      <c r="H148" s="43" t="s">
        <v>14</v>
      </c>
      <c r="I148" s="43">
        <v>5</v>
      </c>
      <c r="J148" s="43">
        <v>4</v>
      </c>
      <c r="K148" s="94">
        <v>35</v>
      </c>
      <c r="L148" s="78" t="s">
        <v>388</v>
      </c>
      <c r="M148" s="78">
        <v>4</v>
      </c>
      <c r="N148" s="78">
        <v>4</v>
      </c>
      <c r="O148" s="49">
        <f t="shared" si="15"/>
        <v>28</v>
      </c>
      <c r="P148" s="78">
        <v>4</v>
      </c>
      <c r="Q148" s="78">
        <v>4</v>
      </c>
      <c r="R148" s="78">
        <v>20</v>
      </c>
      <c r="S148" s="49">
        <v>36</v>
      </c>
      <c r="T148" s="79">
        <v>32</v>
      </c>
      <c r="U148" s="50">
        <f t="shared" si="20"/>
        <v>1120</v>
      </c>
      <c r="V148" s="155"/>
      <c r="W148" s="83">
        <f t="shared" si="17"/>
        <v>68</v>
      </c>
      <c r="X148" s="50">
        <f t="shared" si="19"/>
        <v>68</v>
      </c>
      <c r="Y148" s="115"/>
    </row>
    <row r="149" spans="1:25" ht="21.95" customHeight="1" x14ac:dyDescent="0.15">
      <c r="A149" s="25" t="s">
        <v>323</v>
      </c>
      <c r="B149" s="4" t="s">
        <v>324</v>
      </c>
      <c r="C149" s="152"/>
      <c r="D149" s="4">
        <v>48</v>
      </c>
      <c r="E149" s="43">
        <v>1</v>
      </c>
      <c r="F149" s="44"/>
      <c r="G149" s="45" t="s">
        <v>117</v>
      </c>
      <c r="H149" s="46" t="s">
        <v>30</v>
      </c>
      <c r="I149" s="46">
        <v>3</v>
      </c>
      <c r="J149" s="46">
        <v>4</v>
      </c>
      <c r="K149" s="94">
        <v>35</v>
      </c>
      <c r="L149" s="78" t="s">
        <v>389</v>
      </c>
      <c r="M149" s="46">
        <v>4</v>
      </c>
      <c r="N149" s="78">
        <v>2</v>
      </c>
      <c r="O149" s="49">
        <f t="shared" si="15"/>
        <v>26</v>
      </c>
      <c r="P149" s="78">
        <v>2</v>
      </c>
      <c r="Q149" s="78">
        <v>4</v>
      </c>
      <c r="R149" s="78">
        <v>20</v>
      </c>
      <c r="S149" s="49">
        <v>32</v>
      </c>
      <c r="T149" s="57">
        <v>30</v>
      </c>
      <c r="U149" s="50">
        <f t="shared" si="20"/>
        <v>1050</v>
      </c>
      <c r="V149" s="155"/>
      <c r="W149" s="83">
        <f t="shared" si="17"/>
        <v>62</v>
      </c>
      <c r="X149" s="50">
        <f t="shared" si="19"/>
        <v>62</v>
      </c>
      <c r="Y149" s="115"/>
    </row>
    <row r="150" spans="1:25" ht="21.95" customHeight="1" x14ac:dyDescent="0.15">
      <c r="A150" s="25" t="s">
        <v>390</v>
      </c>
      <c r="B150" s="4"/>
      <c r="C150" s="152"/>
      <c r="D150" s="26" t="s">
        <v>391</v>
      </c>
      <c r="E150" s="43">
        <v>1.5</v>
      </c>
      <c r="F150" s="44"/>
      <c r="G150" s="45" t="s">
        <v>339</v>
      </c>
      <c r="H150" s="46"/>
      <c r="I150" s="46"/>
      <c r="J150" s="46"/>
      <c r="K150" s="46">
        <v>40</v>
      </c>
      <c r="L150" s="95" t="s">
        <v>374</v>
      </c>
      <c r="M150" s="95"/>
      <c r="N150" s="95"/>
      <c r="O150" s="49"/>
      <c r="P150" s="95"/>
      <c r="Q150" s="95"/>
      <c r="R150" s="95"/>
      <c r="S150" s="49"/>
      <c r="T150" s="96">
        <v>12</v>
      </c>
      <c r="U150" s="50">
        <f t="shared" si="20"/>
        <v>720</v>
      </c>
      <c r="V150" s="155"/>
      <c r="W150" s="83">
        <f t="shared" si="17"/>
        <v>12</v>
      </c>
      <c r="X150" s="50">
        <f t="shared" si="19"/>
        <v>18</v>
      </c>
      <c r="Y150" s="115"/>
    </row>
    <row r="151" spans="1:25" ht="21.95" customHeight="1" x14ac:dyDescent="0.15">
      <c r="A151" s="25" t="s">
        <v>22</v>
      </c>
      <c r="B151" s="4" t="s">
        <v>23</v>
      </c>
      <c r="C151" s="153"/>
      <c r="D151" s="26" t="s">
        <v>235</v>
      </c>
      <c r="E151" s="43">
        <v>1</v>
      </c>
      <c r="F151" s="44">
        <v>60345</v>
      </c>
      <c r="G151" s="45" t="s">
        <v>116</v>
      </c>
      <c r="H151" s="46" t="s">
        <v>14</v>
      </c>
      <c r="I151" s="46">
        <v>5</v>
      </c>
      <c r="J151" s="46">
        <v>4</v>
      </c>
      <c r="K151" s="46">
        <v>35</v>
      </c>
      <c r="L151" s="95" t="s">
        <v>332</v>
      </c>
      <c r="M151" s="46">
        <v>4</v>
      </c>
      <c r="N151" s="95">
        <v>4</v>
      </c>
      <c r="O151" s="49">
        <f t="shared" ref="O151:O161" si="21">SUM(P151:R151)</f>
        <v>24</v>
      </c>
      <c r="P151" s="95">
        <v>2</v>
      </c>
      <c r="Q151" s="95">
        <v>4</v>
      </c>
      <c r="R151" s="95">
        <v>18</v>
      </c>
      <c r="S151" s="49">
        <v>32</v>
      </c>
      <c r="T151" s="96">
        <v>32</v>
      </c>
      <c r="U151" s="50">
        <f t="shared" si="20"/>
        <v>1120</v>
      </c>
      <c r="V151" s="156"/>
      <c r="W151" s="83">
        <f t="shared" si="17"/>
        <v>64</v>
      </c>
      <c r="X151" s="50">
        <f t="shared" si="19"/>
        <v>64</v>
      </c>
      <c r="Y151" s="116"/>
    </row>
    <row r="152" spans="1:25" ht="21.95" customHeight="1" x14ac:dyDescent="0.15">
      <c r="A152" s="3" t="s">
        <v>253</v>
      </c>
      <c r="B152" s="4" t="s">
        <v>254</v>
      </c>
      <c r="C152" s="143" t="s">
        <v>118</v>
      </c>
      <c r="D152" s="4">
        <v>44</v>
      </c>
      <c r="E152" s="43">
        <v>1</v>
      </c>
      <c r="F152" s="44"/>
      <c r="G152" s="54" t="s">
        <v>112</v>
      </c>
      <c r="H152" s="43" t="s">
        <v>30</v>
      </c>
      <c r="I152" s="43"/>
      <c r="J152" s="43">
        <v>2</v>
      </c>
      <c r="K152" s="47">
        <v>65</v>
      </c>
      <c r="L152" s="92" t="s">
        <v>336</v>
      </c>
      <c r="M152" s="92">
        <v>2</v>
      </c>
      <c r="N152" s="92">
        <v>2</v>
      </c>
      <c r="O152" s="49">
        <f t="shared" si="21"/>
        <v>4</v>
      </c>
      <c r="P152" s="92">
        <v>2</v>
      </c>
      <c r="Q152" s="70">
        <v>0</v>
      </c>
      <c r="R152" s="92">
        <v>2</v>
      </c>
      <c r="S152" s="49">
        <v>8</v>
      </c>
      <c r="T152" s="93">
        <v>16</v>
      </c>
      <c r="U152" s="50">
        <f t="shared" si="20"/>
        <v>1040</v>
      </c>
      <c r="V152" s="149">
        <v>2080</v>
      </c>
      <c r="W152" s="83">
        <f t="shared" si="17"/>
        <v>24</v>
      </c>
      <c r="X152" s="50">
        <f t="shared" si="19"/>
        <v>24</v>
      </c>
      <c r="Y152" s="114">
        <v>48</v>
      </c>
    </row>
    <row r="153" spans="1:25" ht="21.95" customHeight="1" x14ac:dyDescent="0.15">
      <c r="A153" s="3" t="s">
        <v>237</v>
      </c>
      <c r="B153" s="4" t="s">
        <v>238</v>
      </c>
      <c r="C153" s="144"/>
      <c r="D153" s="4">
        <v>35</v>
      </c>
      <c r="E153" s="43">
        <v>1</v>
      </c>
      <c r="F153" s="44"/>
      <c r="G153" s="54" t="s">
        <v>112</v>
      </c>
      <c r="H153" s="43" t="s">
        <v>30</v>
      </c>
      <c r="I153" s="43"/>
      <c r="J153" s="43">
        <v>2</v>
      </c>
      <c r="K153" s="47">
        <v>65</v>
      </c>
      <c r="L153" s="92" t="s">
        <v>259</v>
      </c>
      <c r="M153" s="56">
        <v>2</v>
      </c>
      <c r="N153" s="56">
        <v>2</v>
      </c>
      <c r="O153" s="49">
        <f t="shared" si="21"/>
        <v>4</v>
      </c>
      <c r="P153" s="92">
        <v>2</v>
      </c>
      <c r="Q153" s="48">
        <v>0</v>
      </c>
      <c r="R153" s="92">
        <v>2</v>
      </c>
      <c r="S153" s="49">
        <v>8</v>
      </c>
      <c r="T153" s="93">
        <v>16</v>
      </c>
      <c r="U153" s="50">
        <f t="shared" si="20"/>
        <v>1040</v>
      </c>
      <c r="V153" s="150"/>
      <c r="W153" s="83">
        <f t="shared" si="17"/>
        <v>24</v>
      </c>
      <c r="X153" s="50">
        <f t="shared" si="19"/>
        <v>24</v>
      </c>
      <c r="Y153" s="116"/>
    </row>
    <row r="154" spans="1:25" ht="21.95" customHeight="1" x14ac:dyDescent="0.15">
      <c r="A154" s="25" t="s">
        <v>349</v>
      </c>
      <c r="B154" s="4" t="s">
        <v>350</v>
      </c>
      <c r="C154" s="145" t="s">
        <v>119</v>
      </c>
      <c r="D154" s="4">
        <v>36</v>
      </c>
      <c r="E154" s="43">
        <v>1</v>
      </c>
      <c r="F154" s="44">
        <v>60031</v>
      </c>
      <c r="G154" s="54" t="s">
        <v>392</v>
      </c>
      <c r="H154" s="52" t="s">
        <v>10</v>
      </c>
      <c r="I154" s="43">
        <v>4</v>
      </c>
      <c r="J154" s="43">
        <v>3</v>
      </c>
      <c r="K154" s="43">
        <v>30</v>
      </c>
      <c r="L154" s="48" t="s">
        <v>393</v>
      </c>
      <c r="M154" s="43">
        <v>3</v>
      </c>
      <c r="N154" s="48">
        <v>3</v>
      </c>
      <c r="O154" s="49">
        <f t="shared" si="21"/>
        <v>15</v>
      </c>
      <c r="P154" s="48">
        <v>3</v>
      </c>
      <c r="Q154" s="48">
        <v>3</v>
      </c>
      <c r="R154" s="48">
        <v>9</v>
      </c>
      <c r="S154" s="49">
        <v>21</v>
      </c>
      <c r="T154" s="50">
        <v>18</v>
      </c>
      <c r="U154" s="50">
        <f t="shared" si="20"/>
        <v>540</v>
      </c>
      <c r="V154" s="114">
        <v>1260</v>
      </c>
      <c r="W154" s="83">
        <f t="shared" si="17"/>
        <v>39</v>
      </c>
      <c r="X154" s="50">
        <f t="shared" si="19"/>
        <v>39</v>
      </c>
      <c r="Y154" s="114">
        <v>81</v>
      </c>
    </row>
    <row r="155" spans="1:25" ht="21.95" customHeight="1" x14ac:dyDescent="0.15">
      <c r="A155" s="25" t="s">
        <v>352</v>
      </c>
      <c r="B155" s="4" t="s">
        <v>353</v>
      </c>
      <c r="C155" s="146"/>
      <c r="D155" s="4">
        <v>30</v>
      </c>
      <c r="E155" s="43">
        <v>1</v>
      </c>
      <c r="F155" s="44">
        <v>60031</v>
      </c>
      <c r="G155" s="54" t="s">
        <v>120</v>
      </c>
      <c r="H155" s="52" t="s">
        <v>10</v>
      </c>
      <c r="I155" s="43">
        <v>4</v>
      </c>
      <c r="J155" s="43">
        <v>3</v>
      </c>
      <c r="K155" s="43">
        <v>30</v>
      </c>
      <c r="L155" s="48" t="s">
        <v>227</v>
      </c>
      <c r="M155" s="48">
        <v>3</v>
      </c>
      <c r="N155" s="48">
        <v>3</v>
      </c>
      <c r="O155" s="49">
        <f t="shared" si="21"/>
        <v>12</v>
      </c>
      <c r="P155" s="48">
        <v>3</v>
      </c>
      <c r="Q155" s="48">
        <v>3</v>
      </c>
      <c r="R155" s="48">
        <v>6</v>
      </c>
      <c r="S155" s="49">
        <v>18</v>
      </c>
      <c r="T155" s="50">
        <v>24</v>
      </c>
      <c r="U155" s="50">
        <f t="shared" si="20"/>
        <v>720</v>
      </c>
      <c r="V155" s="116"/>
      <c r="W155" s="83">
        <f t="shared" si="17"/>
        <v>42</v>
      </c>
      <c r="X155" s="50">
        <f t="shared" si="19"/>
        <v>42</v>
      </c>
      <c r="Y155" s="116"/>
    </row>
    <row r="156" spans="1:25" ht="21.95" customHeight="1" x14ac:dyDescent="0.15">
      <c r="A156" s="25" t="s">
        <v>18</v>
      </c>
      <c r="B156" s="4" t="s">
        <v>19</v>
      </c>
      <c r="C156" s="145" t="s">
        <v>121</v>
      </c>
      <c r="D156" s="4">
        <v>46</v>
      </c>
      <c r="E156" s="43">
        <v>1</v>
      </c>
      <c r="F156" s="44">
        <v>60246</v>
      </c>
      <c r="G156" s="51" t="s">
        <v>394</v>
      </c>
      <c r="H156" s="52" t="s">
        <v>14</v>
      </c>
      <c r="I156" s="52">
        <v>3</v>
      </c>
      <c r="J156" s="52">
        <v>2</v>
      </c>
      <c r="K156" s="43">
        <v>35</v>
      </c>
      <c r="L156" s="48" t="s">
        <v>281</v>
      </c>
      <c r="M156" s="48">
        <v>2</v>
      </c>
      <c r="N156" s="48">
        <v>0</v>
      </c>
      <c r="O156" s="49">
        <f t="shared" si="21"/>
        <v>10</v>
      </c>
      <c r="P156" s="48">
        <v>0</v>
      </c>
      <c r="Q156" s="48">
        <v>2</v>
      </c>
      <c r="R156" s="48">
        <v>8</v>
      </c>
      <c r="S156" s="49">
        <v>12</v>
      </c>
      <c r="T156" s="50">
        <v>12</v>
      </c>
      <c r="U156" s="50">
        <f t="shared" si="20"/>
        <v>420</v>
      </c>
      <c r="V156" s="114">
        <v>840</v>
      </c>
      <c r="W156" s="83">
        <f t="shared" si="17"/>
        <v>24</v>
      </c>
      <c r="X156" s="50">
        <f t="shared" si="19"/>
        <v>24</v>
      </c>
      <c r="Y156" s="114">
        <v>46</v>
      </c>
    </row>
    <row r="157" spans="1:25" ht="21.95" customHeight="1" x14ac:dyDescent="0.15">
      <c r="A157" s="25" t="s">
        <v>20</v>
      </c>
      <c r="B157" s="4" t="s">
        <v>21</v>
      </c>
      <c r="C157" s="146"/>
      <c r="D157" s="4">
        <v>45</v>
      </c>
      <c r="E157" s="43">
        <v>1</v>
      </c>
      <c r="F157" s="44">
        <v>60246</v>
      </c>
      <c r="G157" s="51" t="s">
        <v>122</v>
      </c>
      <c r="H157" s="52" t="s">
        <v>14</v>
      </c>
      <c r="I157" s="52">
        <v>3</v>
      </c>
      <c r="J157" s="52">
        <v>2</v>
      </c>
      <c r="K157" s="43">
        <v>35</v>
      </c>
      <c r="L157" s="48" t="s">
        <v>234</v>
      </c>
      <c r="M157" s="48">
        <v>2</v>
      </c>
      <c r="N157" s="48">
        <v>0</v>
      </c>
      <c r="O157" s="49">
        <f t="shared" si="21"/>
        <v>8</v>
      </c>
      <c r="P157" s="48">
        <v>2</v>
      </c>
      <c r="Q157" s="48">
        <v>0</v>
      </c>
      <c r="R157" s="48">
        <v>6</v>
      </c>
      <c r="S157" s="49">
        <v>10</v>
      </c>
      <c r="T157" s="50">
        <v>12</v>
      </c>
      <c r="U157" s="50">
        <f t="shared" si="20"/>
        <v>420</v>
      </c>
      <c r="V157" s="116"/>
      <c r="W157" s="83">
        <f t="shared" si="17"/>
        <v>22</v>
      </c>
      <c r="X157" s="50">
        <f t="shared" si="19"/>
        <v>22</v>
      </c>
      <c r="Y157" s="116"/>
    </row>
    <row r="158" spans="1:25" ht="21.95" customHeight="1" x14ac:dyDescent="0.15">
      <c r="A158" s="3" t="s">
        <v>253</v>
      </c>
      <c r="B158" s="4" t="s">
        <v>254</v>
      </c>
      <c r="C158" s="140" t="s">
        <v>124</v>
      </c>
      <c r="D158" s="4">
        <v>44</v>
      </c>
      <c r="E158" s="43">
        <v>1</v>
      </c>
      <c r="F158" s="44">
        <v>60110</v>
      </c>
      <c r="G158" s="54" t="s">
        <v>123</v>
      </c>
      <c r="H158" s="46" t="s">
        <v>14</v>
      </c>
      <c r="I158" s="43">
        <v>3</v>
      </c>
      <c r="J158" s="46">
        <v>2</v>
      </c>
      <c r="K158" s="43">
        <v>35</v>
      </c>
      <c r="L158" s="56" t="s">
        <v>395</v>
      </c>
      <c r="M158" s="56">
        <v>0</v>
      </c>
      <c r="N158" s="56">
        <v>2</v>
      </c>
      <c r="O158" s="49">
        <f t="shared" si="21"/>
        <v>0</v>
      </c>
      <c r="P158" s="56">
        <v>0</v>
      </c>
      <c r="Q158" s="48">
        <v>0</v>
      </c>
      <c r="R158" s="56">
        <v>0</v>
      </c>
      <c r="S158" s="49">
        <v>2</v>
      </c>
      <c r="T158" s="57">
        <v>8</v>
      </c>
      <c r="U158" s="50">
        <f t="shared" si="20"/>
        <v>280</v>
      </c>
      <c r="V158" s="117"/>
      <c r="W158" s="83">
        <f t="shared" si="17"/>
        <v>10</v>
      </c>
      <c r="X158" s="50">
        <f t="shared" si="19"/>
        <v>10</v>
      </c>
      <c r="Y158" s="114">
        <f>SUM(X158:X162)</f>
        <v>90.8</v>
      </c>
    </row>
    <row r="159" spans="1:25" ht="21.95" customHeight="1" x14ac:dyDescent="0.15">
      <c r="A159" s="3" t="s">
        <v>237</v>
      </c>
      <c r="B159" s="4" t="s">
        <v>238</v>
      </c>
      <c r="C159" s="141"/>
      <c r="D159" s="4">
        <v>35</v>
      </c>
      <c r="E159" s="43">
        <v>1</v>
      </c>
      <c r="F159" s="27">
        <v>60110</v>
      </c>
      <c r="G159" s="54" t="s">
        <v>123</v>
      </c>
      <c r="H159" s="46" t="s">
        <v>14</v>
      </c>
      <c r="I159" s="43">
        <v>3</v>
      </c>
      <c r="J159" s="46">
        <v>2</v>
      </c>
      <c r="K159" s="43">
        <v>35</v>
      </c>
      <c r="L159" s="56" t="s">
        <v>396</v>
      </c>
      <c r="M159" s="56">
        <v>2</v>
      </c>
      <c r="N159" s="56">
        <v>2</v>
      </c>
      <c r="O159" s="49">
        <f t="shared" si="21"/>
        <v>0</v>
      </c>
      <c r="P159" s="56">
        <v>0</v>
      </c>
      <c r="Q159" s="56">
        <v>0</v>
      </c>
      <c r="R159" s="56">
        <v>0</v>
      </c>
      <c r="S159" s="49">
        <v>4</v>
      </c>
      <c r="T159" s="57">
        <v>8</v>
      </c>
      <c r="U159" s="50">
        <f t="shared" si="20"/>
        <v>280</v>
      </c>
      <c r="V159" s="118"/>
      <c r="W159" s="83">
        <f t="shared" si="17"/>
        <v>12</v>
      </c>
      <c r="X159" s="50">
        <f t="shared" si="19"/>
        <v>12</v>
      </c>
      <c r="Y159" s="115"/>
    </row>
    <row r="160" spans="1:25" ht="21.95" customHeight="1" x14ac:dyDescent="0.15">
      <c r="A160" s="3" t="s">
        <v>255</v>
      </c>
      <c r="B160" s="4" t="s">
        <v>256</v>
      </c>
      <c r="C160" s="141"/>
      <c r="D160" s="4">
        <v>40</v>
      </c>
      <c r="E160" s="43">
        <v>1</v>
      </c>
      <c r="F160" s="27">
        <v>60110</v>
      </c>
      <c r="G160" s="54" t="s">
        <v>123</v>
      </c>
      <c r="H160" s="46" t="s">
        <v>14</v>
      </c>
      <c r="I160" s="43">
        <v>3</v>
      </c>
      <c r="J160" s="46">
        <v>2</v>
      </c>
      <c r="K160" s="43">
        <v>35</v>
      </c>
      <c r="L160" s="56" t="s">
        <v>397</v>
      </c>
      <c r="M160" s="46">
        <v>2</v>
      </c>
      <c r="N160" s="46">
        <v>2</v>
      </c>
      <c r="O160" s="49">
        <f t="shared" si="21"/>
        <v>4</v>
      </c>
      <c r="P160" s="46">
        <v>2</v>
      </c>
      <c r="Q160" s="46">
        <v>2</v>
      </c>
      <c r="R160" s="56">
        <v>0</v>
      </c>
      <c r="S160" s="49">
        <v>8</v>
      </c>
      <c r="T160" s="57">
        <v>8</v>
      </c>
      <c r="U160" s="50">
        <f t="shared" si="20"/>
        <v>280</v>
      </c>
      <c r="V160" s="118"/>
      <c r="W160" s="83">
        <f t="shared" si="17"/>
        <v>16</v>
      </c>
      <c r="X160" s="50">
        <f t="shared" si="19"/>
        <v>16</v>
      </c>
      <c r="Y160" s="115"/>
    </row>
    <row r="161" spans="1:25" ht="21.95" customHeight="1" x14ac:dyDescent="0.15">
      <c r="A161" s="3" t="s">
        <v>257</v>
      </c>
      <c r="B161" s="4" t="s">
        <v>258</v>
      </c>
      <c r="C161" s="141"/>
      <c r="D161" s="4">
        <v>38</v>
      </c>
      <c r="E161" s="43">
        <v>1</v>
      </c>
      <c r="F161" s="27">
        <v>60110</v>
      </c>
      <c r="G161" s="54" t="s">
        <v>123</v>
      </c>
      <c r="H161" s="46" t="s">
        <v>14</v>
      </c>
      <c r="I161" s="43">
        <v>3</v>
      </c>
      <c r="J161" s="46">
        <v>2</v>
      </c>
      <c r="K161" s="43">
        <v>35</v>
      </c>
      <c r="L161" s="56" t="s">
        <v>398</v>
      </c>
      <c r="M161" s="48">
        <v>2</v>
      </c>
      <c r="N161" s="56">
        <v>2</v>
      </c>
      <c r="O161" s="49">
        <f t="shared" si="21"/>
        <v>0</v>
      </c>
      <c r="P161" s="56">
        <v>0</v>
      </c>
      <c r="Q161" s="48">
        <v>0</v>
      </c>
      <c r="R161" s="56">
        <v>0</v>
      </c>
      <c r="S161" s="49">
        <v>4</v>
      </c>
      <c r="T161" s="57">
        <v>8</v>
      </c>
      <c r="U161" s="50">
        <v>0</v>
      </c>
      <c r="V161" s="118"/>
      <c r="W161" s="83">
        <f t="shared" si="17"/>
        <v>12</v>
      </c>
      <c r="X161" s="50">
        <f t="shared" si="19"/>
        <v>12</v>
      </c>
      <c r="Y161" s="115"/>
    </row>
    <row r="162" spans="1:25" ht="21.95" customHeight="1" x14ac:dyDescent="0.15">
      <c r="A162" s="3" t="s">
        <v>399</v>
      </c>
      <c r="B162" s="4"/>
      <c r="C162" s="142"/>
      <c r="D162" s="4"/>
      <c r="E162" s="43">
        <v>1.7</v>
      </c>
      <c r="F162" s="27"/>
      <c r="G162" s="54" t="s">
        <v>400</v>
      </c>
      <c r="H162" s="46" t="s">
        <v>14</v>
      </c>
      <c r="I162" s="43"/>
      <c r="J162" s="46"/>
      <c r="K162" s="43">
        <v>35</v>
      </c>
      <c r="L162" s="56"/>
      <c r="M162" s="56"/>
      <c r="N162" s="56"/>
      <c r="O162" s="49"/>
      <c r="P162" s="56"/>
      <c r="Q162" s="56"/>
      <c r="R162" s="56"/>
      <c r="S162" s="49"/>
      <c r="T162" s="57"/>
      <c r="U162" s="50">
        <f t="shared" ref="U162:U194" si="22">T162*K162*E162</f>
        <v>0</v>
      </c>
      <c r="V162" s="119"/>
      <c r="W162" s="83">
        <v>24</v>
      </c>
      <c r="X162" s="50">
        <f t="shared" si="19"/>
        <v>40.799999999999997</v>
      </c>
      <c r="Y162" s="116"/>
    </row>
    <row r="163" spans="1:25" ht="21.95" customHeight="1" x14ac:dyDescent="0.15">
      <c r="A163" s="25" t="s">
        <v>262</v>
      </c>
      <c r="B163" s="4" t="s">
        <v>263</v>
      </c>
      <c r="C163" s="151" t="s">
        <v>402</v>
      </c>
      <c r="D163" s="4">
        <v>46</v>
      </c>
      <c r="E163" s="43">
        <v>1</v>
      </c>
      <c r="F163" s="27">
        <v>60295</v>
      </c>
      <c r="G163" s="45" t="s">
        <v>401</v>
      </c>
      <c r="H163" s="43" t="s">
        <v>14</v>
      </c>
      <c r="I163" s="43">
        <v>3</v>
      </c>
      <c r="J163" s="43">
        <v>2</v>
      </c>
      <c r="K163" s="94">
        <v>35</v>
      </c>
      <c r="L163" s="48" t="s">
        <v>233</v>
      </c>
      <c r="M163" s="48">
        <v>2</v>
      </c>
      <c r="N163" s="48">
        <v>2</v>
      </c>
      <c r="O163" s="49">
        <f t="shared" ref="O163:O190" si="23">SUM(P163:R163)</f>
        <v>10</v>
      </c>
      <c r="P163" s="48">
        <v>0</v>
      </c>
      <c r="Q163" s="48">
        <v>0</v>
      </c>
      <c r="R163" s="48">
        <v>10</v>
      </c>
      <c r="S163" s="49">
        <v>14</v>
      </c>
      <c r="T163" s="50">
        <v>16</v>
      </c>
      <c r="U163" s="50">
        <f t="shared" si="22"/>
        <v>560</v>
      </c>
      <c r="V163" s="50"/>
      <c r="W163" s="83">
        <f t="shared" si="17"/>
        <v>30</v>
      </c>
      <c r="X163" s="50">
        <f t="shared" si="19"/>
        <v>30</v>
      </c>
      <c r="Y163" s="114">
        <v>93</v>
      </c>
    </row>
    <row r="164" spans="1:25" ht="21.95" customHeight="1" x14ac:dyDescent="0.15">
      <c r="A164" s="25" t="s">
        <v>265</v>
      </c>
      <c r="B164" s="4" t="s">
        <v>266</v>
      </c>
      <c r="C164" s="152"/>
      <c r="D164" s="4">
        <v>48</v>
      </c>
      <c r="E164" s="43">
        <v>1</v>
      </c>
      <c r="F164" s="44">
        <v>60295</v>
      </c>
      <c r="G164" s="45" t="s">
        <v>125</v>
      </c>
      <c r="H164" s="43" t="s">
        <v>14</v>
      </c>
      <c r="I164" s="43">
        <v>3</v>
      </c>
      <c r="J164" s="43">
        <v>2</v>
      </c>
      <c r="K164" s="94">
        <v>35</v>
      </c>
      <c r="L164" s="48" t="s">
        <v>281</v>
      </c>
      <c r="M164" s="48">
        <v>2</v>
      </c>
      <c r="N164" s="48">
        <v>2</v>
      </c>
      <c r="O164" s="49">
        <f t="shared" si="23"/>
        <v>12</v>
      </c>
      <c r="P164" s="48">
        <v>0</v>
      </c>
      <c r="Q164" s="48">
        <v>2</v>
      </c>
      <c r="R164" s="48">
        <v>10</v>
      </c>
      <c r="S164" s="49">
        <v>16</v>
      </c>
      <c r="T164" s="50">
        <v>15</v>
      </c>
      <c r="U164" s="50">
        <f t="shared" si="22"/>
        <v>525</v>
      </c>
      <c r="V164" s="50"/>
      <c r="W164" s="83">
        <f t="shared" si="17"/>
        <v>31</v>
      </c>
      <c r="X164" s="50">
        <f t="shared" si="19"/>
        <v>31</v>
      </c>
      <c r="Y164" s="115"/>
    </row>
    <row r="165" spans="1:25" ht="21.95" customHeight="1" x14ac:dyDescent="0.15">
      <c r="A165" s="25" t="s">
        <v>268</v>
      </c>
      <c r="B165" s="4" t="s">
        <v>42</v>
      </c>
      <c r="C165" s="153"/>
      <c r="D165" s="4">
        <v>36</v>
      </c>
      <c r="E165" s="43">
        <v>1</v>
      </c>
      <c r="F165" s="44">
        <v>60318</v>
      </c>
      <c r="G165" s="45" t="s">
        <v>126</v>
      </c>
      <c r="H165" s="43" t="s">
        <v>14</v>
      </c>
      <c r="I165" s="43">
        <v>3</v>
      </c>
      <c r="J165" s="43">
        <v>2</v>
      </c>
      <c r="K165" s="47">
        <v>35</v>
      </c>
      <c r="L165" s="48" t="s">
        <v>252</v>
      </c>
      <c r="M165" s="48">
        <v>2</v>
      </c>
      <c r="N165" s="48">
        <v>2</v>
      </c>
      <c r="O165" s="49">
        <f t="shared" si="23"/>
        <v>12</v>
      </c>
      <c r="P165" s="48">
        <v>2</v>
      </c>
      <c r="Q165" s="48">
        <v>2</v>
      </c>
      <c r="R165" s="48">
        <v>8</v>
      </c>
      <c r="S165" s="49">
        <v>16</v>
      </c>
      <c r="T165" s="50">
        <v>16</v>
      </c>
      <c r="U165" s="50">
        <f t="shared" si="22"/>
        <v>560</v>
      </c>
      <c r="V165" s="50"/>
      <c r="W165" s="83">
        <f t="shared" si="17"/>
        <v>32</v>
      </c>
      <c r="X165" s="50">
        <f t="shared" si="19"/>
        <v>32</v>
      </c>
      <c r="Y165" s="116"/>
    </row>
    <row r="166" spans="1:25" ht="21.95" customHeight="1" x14ac:dyDescent="0.15">
      <c r="A166" s="3" t="s">
        <v>217</v>
      </c>
      <c r="B166" s="4" t="s">
        <v>218</v>
      </c>
      <c r="C166" s="143" t="s">
        <v>127</v>
      </c>
      <c r="D166" s="4">
        <v>33</v>
      </c>
      <c r="E166" s="43">
        <v>1</v>
      </c>
      <c r="F166" s="44">
        <v>60233</v>
      </c>
      <c r="G166" s="45" t="s">
        <v>53</v>
      </c>
      <c r="H166" s="43" t="s">
        <v>10</v>
      </c>
      <c r="I166" s="43">
        <v>3</v>
      </c>
      <c r="J166" s="43">
        <v>2</v>
      </c>
      <c r="K166" s="47">
        <v>75</v>
      </c>
      <c r="L166" s="48" t="s">
        <v>260</v>
      </c>
      <c r="M166" s="43">
        <v>2</v>
      </c>
      <c r="N166" s="48">
        <v>2</v>
      </c>
      <c r="O166" s="49">
        <f t="shared" si="23"/>
        <v>14</v>
      </c>
      <c r="P166" s="48">
        <v>2</v>
      </c>
      <c r="Q166" s="48">
        <v>2</v>
      </c>
      <c r="R166" s="48">
        <v>10</v>
      </c>
      <c r="S166" s="49">
        <v>18</v>
      </c>
      <c r="T166" s="50">
        <v>14</v>
      </c>
      <c r="U166" s="50">
        <f t="shared" si="22"/>
        <v>1050</v>
      </c>
      <c r="V166" s="114">
        <v>2100</v>
      </c>
      <c r="W166" s="83">
        <f t="shared" si="17"/>
        <v>32</v>
      </c>
      <c r="X166" s="50">
        <f t="shared" si="19"/>
        <v>32</v>
      </c>
      <c r="Y166" s="114">
        <v>64</v>
      </c>
    </row>
    <row r="167" spans="1:25" ht="21.95" customHeight="1" x14ac:dyDescent="0.15">
      <c r="A167" s="3" t="s">
        <v>220</v>
      </c>
      <c r="B167" s="4" t="s">
        <v>221</v>
      </c>
      <c r="C167" s="144"/>
      <c r="D167" s="4">
        <v>43</v>
      </c>
      <c r="E167" s="43">
        <v>1</v>
      </c>
      <c r="F167" s="44">
        <v>60233</v>
      </c>
      <c r="G167" s="45" t="s">
        <v>53</v>
      </c>
      <c r="H167" s="43" t="s">
        <v>10</v>
      </c>
      <c r="I167" s="43">
        <v>3</v>
      </c>
      <c r="J167" s="43">
        <v>2</v>
      </c>
      <c r="K167" s="47">
        <v>75</v>
      </c>
      <c r="L167" s="48" t="s">
        <v>308</v>
      </c>
      <c r="M167" s="48">
        <v>2</v>
      </c>
      <c r="N167" s="48">
        <v>2</v>
      </c>
      <c r="O167" s="49">
        <f t="shared" si="23"/>
        <v>14</v>
      </c>
      <c r="P167" s="48">
        <v>2</v>
      </c>
      <c r="Q167" s="48">
        <v>2</v>
      </c>
      <c r="R167" s="48">
        <v>10</v>
      </c>
      <c r="S167" s="49">
        <v>18</v>
      </c>
      <c r="T167" s="50">
        <v>14</v>
      </c>
      <c r="U167" s="50">
        <f t="shared" si="22"/>
        <v>1050</v>
      </c>
      <c r="V167" s="116"/>
      <c r="W167" s="83">
        <f t="shared" si="17"/>
        <v>32</v>
      </c>
      <c r="X167" s="50">
        <f t="shared" si="19"/>
        <v>32</v>
      </c>
      <c r="Y167" s="116"/>
    </row>
    <row r="168" spans="1:25" ht="30" customHeight="1" x14ac:dyDescent="0.15">
      <c r="A168" s="25" t="s">
        <v>289</v>
      </c>
      <c r="B168" s="4" t="s">
        <v>290</v>
      </c>
      <c r="C168" s="140" t="s">
        <v>403</v>
      </c>
      <c r="D168" s="4">
        <v>55</v>
      </c>
      <c r="E168" s="43">
        <v>1</v>
      </c>
      <c r="F168" s="44">
        <v>60169</v>
      </c>
      <c r="G168" s="54" t="s">
        <v>128</v>
      </c>
      <c r="H168" s="43" t="s">
        <v>14</v>
      </c>
      <c r="I168" s="43">
        <v>3</v>
      </c>
      <c r="J168" s="43">
        <v>3</v>
      </c>
      <c r="K168" s="55">
        <v>30</v>
      </c>
      <c r="L168" s="56" t="s">
        <v>404</v>
      </c>
      <c r="M168" s="56">
        <v>4</v>
      </c>
      <c r="N168" s="56">
        <v>4</v>
      </c>
      <c r="O168" s="49">
        <f t="shared" si="23"/>
        <v>14</v>
      </c>
      <c r="P168" s="56">
        <v>0</v>
      </c>
      <c r="Q168" s="56">
        <v>4</v>
      </c>
      <c r="R168" s="56">
        <v>10</v>
      </c>
      <c r="S168" s="49">
        <v>22</v>
      </c>
      <c r="T168" s="57">
        <v>18</v>
      </c>
      <c r="U168" s="50">
        <f t="shared" si="22"/>
        <v>540</v>
      </c>
      <c r="V168" s="57"/>
      <c r="W168" s="83">
        <f t="shared" si="17"/>
        <v>40</v>
      </c>
      <c r="X168" s="50">
        <f t="shared" si="19"/>
        <v>40</v>
      </c>
      <c r="Y168" s="114">
        <f>SUM(X168:X172)</f>
        <v>204</v>
      </c>
    </row>
    <row r="169" spans="1:25" ht="33.75" customHeight="1" x14ac:dyDescent="0.15">
      <c r="A169" s="25" t="s">
        <v>293</v>
      </c>
      <c r="B169" s="4" t="s">
        <v>294</v>
      </c>
      <c r="C169" s="141"/>
      <c r="D169" s="4">
        <v>56</v>
      </c>
      <c r="E169" s="43">
        <v>1</v>
      </c>
      <c r="F169" s="44">
        <v>60169</v>
      </c>
      <c r="G169" s="54" t="s">
        <v>128</v>
      </c>
      <c r="H169" s="43" t="s">
        <v>14</v>
      </c>
      <c r="I169" s="43">
        <v>3</v>
      </c>
      <c r="J169" s="43">
        <v>3</v>
      </c>
      <c r="K169" s="55">
        <v>30</v>
      </c>
      <c r="L169" s="56" t="s">
        <v>405</v>
      </c>
      <c r="M169" s="56">
        <v>6</v>
      </c>
      <c r="N169" s="56">
        <v>1</v>
      </c>
      <c r="O169" s="49">
        <f t="shared" si="23"/>
        <v>14</v>
      </c>
      <c r="P169" s="56">
        <v>0</v>
      </c>
      <c r="Q169" s="56">
        <v>1</v>
      </c>
      <c r="R169" s="56">
        <v>13</v>
      </c>
      <c r="S169" s="49">
        <v>21</v>
      </c>
      <c r="T169" s="57">
        <v>12</v>
      </c>
      <c r="U169" s="50">
        <f t="shared" si="22"/>
        <v>360</v>
      </c>
      <c r="V169" s="57"/>
      <c r="W169" s="83">
        <f t="shared" si="17"/>
        <v>33</v>
      </c>
      <c r="X169" s="50">
        <f t="shared" si="19"/>
        <v>33</v>
      </c>
      <c r="Y169" s="115"/>
    </row>
    <row r="170" spans="1:25" ht="33.75" customHeight="1" x14ac:dyDescent="0.15">
      <c r="A170" s="25"/>
      <c r="B170" s="105"/>
      <c r="C170" s="141"/>
      <c r="D170" s="105"/>
      <c r="E170" s="43">
        <v>1</v>
      </c>
      <c r="F170" s="5"/>
      <c r="G170" s="54" t="s">
        <v>509</v>
      </c>
      <c r="H170" s="43"/>
      <c r="I170" s="43"/>
      <c r="J170" s="43"/>
      <c r="K170" s="55"/>
      <c r="L170" s="56"/>
      <c r="M170" s="56"/>
      <c r="N170" s="56"/>
      <c r="O170" s="49"/>
      <c r="P170" s="56"/>
      <c r="Q170" s="56"/>
      <c r="R170" s="56"/>
      <c r="S170" s="49"/>
      <c r="T170" s="57"/>
      <c r="U170" s="50"/>
      <c r="V170" s="57"/>
      <c r="W170" s="83"/>
      <c r="X170" s="50">
        <v>12</v>
      </c>
      <c r="Y170" s="115"/>
    </row>
    <row r="171" spans="1:25" ht="33" customHeight="1" x14ac:dyDescent="0.15">
      <c r="A171" s="25" t="s">
        <v>245</v>
      </c>
      <c r="B171" s="4" t="s">
        <v>29</v>
      </c>
      <c r="C171" s="141"/>
      <c r="D171" s="4">
        <v>41</v>
      </c>
      <c r="E171" s="43">
        <v>1</v>
      </c>
      <c r="F171" s="44">
        <v>60169</v>
      </c>
      <c r="G171" s="54" t="s">
        <v>128</v>
      </c>
      <c r="H171" s="43" t="s">
        <v>14</v>
      </c>
      <c r="I171" s="43">
        <v>3</v>
      </c>
      <c r="J171" s="43">
        <v>3</v>
      </c>
      <c r="K171" s="55">
        <v>30</v>
      </c>
      <c r="L171" s="48" t="s">
        <v>273</v>
      </c>
      <c r="M171" s="48">
        <v>3</v>
      </c>
      <c r="N171" s="48">
        <v>3</v>
      </c>
      <c r="O171" s="49">
        <f t="shared" si="23"/>
        <v>19</v>
      </c>
      <c r="P171" s="48">
        <v>4</v>
      </c>
      <c r="Q171" s="48">
        <v>3</v>
      </c>
      <c r="R171" s="48">
        <v>12</v>
      </c>
      <c r="S171" s="49">
        <v>25</v>
      </c>
      <c r="T171" s="50">
        <v>21</v>
      </c>
      <c r="U171" s="50">
        <f t="shared" si="22"/>
        <v>630</v>
      </c>
      <c r="V171" s="50"/>
      <c r="W171" s="83">
        <f t="shared" si="17"/>
        <v>46</v>
      </c>
      <c r="X171" s="50">
        <f t="shared" si="19"/>
        <v>46</v>
      </c>
      <c r="Y171" s="115"/>
    </row>
    <row r="172" spans="1:25" ht="21.95" customHeight="1" x14ac:dyDescent="0.15">
      <c r="A172" s="25" t="s">
        <v>61</v>
      </c>
      <c r="B172" s="4" t="s">
        <v>296</v>
      </c>
      <c r="C172" s="142"/>
      <c r="D172" s="4">
        <v>59</v>
      </c>
      <c r="E172" s="43">
        <v>1</v>
      </c>
      <c r="F172" s="27">
        <v>60150</v>
      </c>
      <c r="G172" s="54" t="s">
        <v>129</v>
      </c>
      <c r="H172" s="43" t="s">
        <v>10</v>
      </c>
      <c r="I172" s="43">
        <v>3</v>
      </c>
      <c r="J172" s="43">
        <v>4</v>
      </c>
      <c r="K172" s="55">
        <v>30</v>
      </c>
      <c r="L172" s="48" t="s">
        <v>406</v>
      </c>
      <c r="M172" s="48">
        <v>3</v>
      </c>
      <c r="N172" s="48">
        <v>4</v>
      </c>
      <c r="O172" s="49">
        <f t="shared" si="23"/>
        <v>26</v>
      </c>
      <c r="P172" s="48">
        <v>3</v>
      </c>
      <c r="Q172" s="48">
        <v>2</v>
      </c>
      <c r="R172" s="48">
        <v>21</v>
      </c>
      <c r="S172" s="49">
        <v>33</v>
      </c>
      <c r="T172" s="50">
        <v>40</v>
      </c>
      <c r="U172" s="50">
        <f t="shared" si="22"/>
        <v>1200</v>
      </c>
      <c r="V172" s="50"/>
      <c r="W172" s="83">
        <f t="shared" si="17"/>
        <v>73</v>
      </c>
      <c r="X172" s="50">
        <f t="shared" si="19"/>
        <v>73</v>
      </c>
      <c r="Y172" s="116"/>
    </row>
    <row r="173" spans="1:25" ht="21.95" customHeight="1" x14ac:dyDescent="0.15">
      <c r="A173" s="25" t="s">
        <v>59</v>
      </c>
      <c r="B173" s="4" t="s">
        <v>258</v>
      </c>
      <c r="C173" s="143" t="s">
        <v>407</v>
      </c>
      <c r="D173" s="4">
        <v>60</v>
      </c>
      <c r="E173" s="43">
        <v>1.3</v>
      </c>
      <c r="F173" s="27">
        <v>60159</v>
      </c>
      <c r="G173" s="54" t="s">
        <v>130</v>
      </c>
      <c r="H173" s="43" t="s">
        <v>10</v>
      </c>
      <c r="I173" s="43">
        <v>4</v>
      </c>
      <c r="J173" s="43">
        <v>4</v>
      </c>
      <c r="K173" s="55">
        <v>30</v>
      </c>
      <c r="L173" s="56" t="s">
        <v>408</v>
      </c>
      <c r="M173" s="43">
        <v>4</v>
      </c>
      <c r="N173" s="56">
        <v>4</v>
      </c>
      <c r="O173" s="49">
        <f t="shared" si="23"/>
        <v>24</v>
      </c>
      <c r="P173" s="56">
        <v>0</v>
      </c>
      <c r="Q173" s="56">
        <v>4</v>
      </c>
      <c r="R173" s="56">
        <v>20</v>
      </c>
      <c r="S173" s="49">
        <v>32</v>
      </c>
      <c r="T173" s="57">
        <v>32</v>
      </c>
      <c r="U173" s="50">
        <f t="shared" si="22"/>
        <v>1248</v>
      </c>
      <c r="V173" s="117">
        <f>U173+U174+U175</f>
        <v>3168</v>
      </c>
      <c r="W173" s="83">
        <f t="shared" si="17"/>
        <v>64</v>
      </c>
      <c r="X173" s="50">
        <f t="shared" si="19"/>
        <v>83.2</v>
      </c>
      <c r="Y173" s="114">
        <f>SUM(X173:X175)</f>
        <v>215.2</v>
      </c>
    </row>
    <row r="174" spans="1:25" ht="21.95" customHeight="1" x14ac:dyDescent="0.15">
      <c r="A174" s="25" t="s">
        <v>61</v>
      </c>
      <c r="B174" s="4" t="s">
        <v>296</v>
      </c>
      <c r="C174" s="147"/>
      <c r="D174" s="4">
        <v>59</v>
      </c>
      <c r="E174" s="43">
        <v>1</v>
      </c>
      <c r="F174" s="27">
        <v>60159</v>
      </c>
      <c r="G174" s="54" t="s">
        <v>130</v>
      </c>
      <c r="H174" s="43" t="s">
        <v>10</v>
      </c>
      <c r="I174" s="43">
        <v>4</v>
      </c>
      <c r="J174" s="43">
        <v>4</v>
      </c>
      <c r="K174" s="55">
        <v>30</v>
      </c>
      <c r="L174" s="56" t="s">
        <v>409</v>
      </c>
      <c r="M174" s="56">
        <v>4</v>
      </c>
      <c r="N174" s="56">
        <v>4</v>
      </c>
      <c r="O174" s="49">
        <f t="shared" si="23"/>
        <v>28</v>
      </c>
      <c r="P174" s="56">
        <v>4</v>
      </c>
      <c r="Q174" s="56">
        <v>4</v>
      </c>
      <c r="R174" s="56">
        <v>20</v>
      </c>
      <c r="S174" s="49">
        <v>36</v>
      </c>
      <c r="T174" s="57">
        <v>32</v>
      </c>
      <c r="U174" s="50">
        <f t="shared" si="22"/>
        <v>960</v>
      </c>
      <c r="V174" s="118"/>
      <c r="W174" s="83">
        <f t="shared" si="17"/>
        <v>68</v>
      </c>
      <c r="X174" s="50">
        <f t="shared" si="19"/>
        <v>68</v>
      </c>
      <c r="Y174" s="115"/>
    </row>
    <row r="175" spans="1:25" ht="21.95" customHeight="1" x14ac:dyDescent="0.15">
      <c r="A175" s="25" t="s">
        <v>49</v>
      </c>
      <c r="B175" s="4" t="s">
        <v>31</v>
      </c>
      <c r="C175" s="144"/>
      <c r="D175" s="4">
        <v>30</v>
      </c>
      <c r="E175" s="43">
        <v>1</v>
      </c>
      <c r="F175" s="44">
        <v>60159</v>
      </c>
      <c r="G175" s="54" t="s">
        <v>130</v>
      </c>
      <c r="H175" s="43" t="s">
        <v>10</v>
      </c>
      <c r="I175" s="43">
        <v>4</v>
      </c>
      <c r="J175" s="43">
        <v>4</v>
      </c>
      <c r="K175" s="55">
        <v>30</v>
      </c>
      <c r="L175" s="56" t="s">
        <v>361</v>
      </c>
      <c r="M175" s="56">
        <v>4</v>
      </c>
      <c r="N175" s="56">
        <v>4</v>
      </c>
      <c r="O175" s="49">
        <f t="shared" si="23"/>
        <v>24</v>
      </c>
      <c r="P175" s="56">
        <v>4</v>
      </c>
      <c r="Q175" s="56">
        <v>4</v>
      </c>
      <c r="R175" s="56">
        <v>16</v>
      </c>
      <c r="S175" s="49">
        <v>32</v>
      </c>
      <c r="T175" s="57">
        <v>32</v>
      </c>
      <c r="U175" s="50">
        <f t="shared" si="22"/>
        <v>960</v>
      </c>
      <c r="V175" s="119"/>
      <c r="W175" s="83">
        <f t="shared" si="17"/>
        <v>64</v>
      </c>
      <c r="X175" s="50">
        <f t="shared" si="19"/>
        <v>64</v>
      </c>
      <c r="Y175" s="116"/>
    </row>
    <row r="176" spans="1:25" ht="21.95" customHeight="1" x14ac:dyDescent="0.15">
      <c r="A176" s="64" t="s">
        <v>347</v>
      </c>
      <c r="B176" s="43" t="s">
        <v>319</v>
      </c>
      <c r="C176" s="143" t="s">
        <v>131</v>
      </c>
      <c r="D176" s="43">
        <v>32</v>
      </c>
      <c r="E176" s="43">
        <v>1</v>
      </c>
      <c r="F176" s="44">
        <v>60109</v>
      </c>
      <c r="G176" s="45" t="s">
        <v>410</v>
      </c>
      <c r="H176" s="46" t="s">
        <v>10</v>
      </c>
      <c r="I176" s="46">
        <v>4</v>
      </c>
      <c r="J176" s="46">
        <v>2</v>
      </c>
      <c r="K176" s="47">
        <v>25</v>
      </c>
      <c r="L176" s="48" t="s">
        <v>252</v>
      </c>
      <c r="M176" s="48">
        <v>2</v>
      </c>
      <c r="N176" s="48">
        <v>2</v>
      </c>
      <c r="O176" s="49">
        <f t="shared" si="23"/>
        <v>12</v>
      </c>
      <c r="P176" s="48">
        <v>2</v>
      </c>
      <c r="Q176" s="48">
        <v>2</v>
      </c>
      <c r="R176" s="48">
        <v>8</v>
      </c>
      <c r="S176" s="49">
        <v>16</v>
      </c>
      <c r="T176" s="50">
        <v>14</v>
      </c>
      <c r="U176" s="50">
        <f t="shared" si="22"/>
        <v>350</v>
      </c>
      <c r="V176" s="114">
        <v>1100</v>
      </c>
      <c r="W176" s="83">
        <f t="shared" si="17"/>
        <v>30</v>
      </c>
      <c r="X176" s="50">
        <f t="shared" ref="X176:X207" si="24">W176*E176</f>
        <v>30</v>
      </c>
      <c r="Y176" s="114">
        <v>84</v>
      </c>
    </row>
    <row r="177" spans="1:25" ht="21.95" customHeight="1" x14ac:dyDescent="0.15">
      <c r="A177" s="64" t="s">
        <v>320</v>
      </c>
      <c r="B177" s="43" t="s">
        <v>230</v>
      </c>
      <c r="C177" s="147"/>
      <c r="D177" s="43">
        <v>32</v>
      </c>
      <c r="E177" s="43">
        <v>1</v>
      </c>
      <c r="F177" s="44">
        <v>60109</v>
      </c>
      <c r="G177" s="45" t="s">
        <v>9</v>
      </c>
      <c r="H177" s="46" t="s">
        <v>10</v>
      </c>
      <c r="I177" s="46">
        <v>4</v>
      </c>
      <c r="J177" s="46">
        <v>2</v>
      </c>
      <c r="K177" s="47">
        <v>25</v>
      </c>
      <c r="L177" s="48" t="s">
        <v>222</v>
      </c>
      <c r="M177" s="46">
        <v>2</v>
      </c>
      <c r="N177" s="48">
        <v>0</v>
      </c>
      <c r="O177" s="49">
        <f t="shared" si="23"/>
        <v>10</v>
      </c>
      <c r="P177" s="48">
        <v>0</v>
      </c>
      <c r="Q177" s="48">
        <v>0</v>
      </c>
      <c r="R177" s="48">
        <v>10</v>
      </c>
      <c r="S177" s="49">
        <v>12</v>
      </c>
      <c r="T177" s="50">
        <v>14</v>
      </c>
      <c r="U177" s="50">
        <f t="shared" si="22"/>
        <v>350</v>
      </c>
      <c r="V177" s="115"/>
      <c r="W177" s="83">
        <f t="shared" si="17"/>
        <v>26</v>
      </c>
      <c r="X177" s="50">
        <f t="shared" si="24"/>
        <v>26</v>
      </c>
      <c r="Y177" s="115"/>
    </row>
    <row r="178" spans="1:25" ht="21.95" customHeight="1" x14ac:dyDescent="0.15">
      <c r="A178" s="64" t="s">
        <v>78</v>
      </c>
      <c r="B178" s="43" t="s">
        <v>238</v>
      </c>
      <c r="C178" s="144"/>
      <c r="D178" s="43">
        <v>31</v>
      </c>
      <c r="E178" s="43">
        <v>1</v>
      </c>
      <c r="F178" s="44">
        <v>60109</v>
      </c>
      <c r="G178" s="45" t="s">
        <v>9</v>
      </c>
      <c r="H178" s="46" t="s">
        <v>10</v>
      </c>
      <c r="I178" s="46">
        <v>4</v>
      </c>
      <c r="J178" s="46">
        <v>2</v>
      </c>
      <c r="K178" s="47">
        <v>25</v>
      </c>
      <c r="L178" s="48" t="s">
        <v>233</v>
      </c>
      <c r="M178" s="48">
        <v>2</v>
      </c>
      <c r="N178" s="48">
        <v>2</v>
      </c>
      <c r="O178" s="49">
        <f t="shared" si="23"/>
        <v>8</v>
      </c>
      <c r="P178" s="48">
        <v>0</v>
      </c>
      <c r="Q178" s="48">
        <v>2</v>
      </c>
      <c r="R178" s="48">
        <v>6</v>
      </c>
      <c r="S178" s="49">
        <v>12</v>
      </c>
      <c r="T178" s="50">
        <v>16</v>
      </c>
      <c r="U178" s="50">
        <f t="shared" si="22"/>
        <v>400</v>
      </c>
      <c r="V178" s="116"/>
      <c r="W178" s="83">
        <f t="shared" si="17"/>
        <v>28</v>
      </c>
      <c r="X178" s="50">
        <f t="shared" si="24"/>
        <v>28</v>
      </c>
      <c r="Y178" s="116"/>
    </row>
    <row r="179" spans="1:25" ht="21.95" customHeight="1" x14ac:dyDescent="0.15">
      <c r="A179" s="54" t="s">
        <v>91</v>
      </c>
      <c r="B179" s="43" t="s">
        <v>92</v>
      </c>
      <c r="C179" s="145" t="s">
        <v>411</v>
      </c>
      <c r="D179" s="43">
        <v>45</v>
      </c>
      <c r="E179" s="43">
        <v>1</v>
      </c>
      <c r="F179" s="44">
        <v>60029</v>
      </c>
      <c r="G179" s="45" t="s">
        <v>132</v>
      </c>
      <c r="H179" s="46" t="s">
        <v>14</v>
      </c>
      <c r="I179" s="46">
        <v>3</v>
      </c>
      <c r="J179" s="46">
        <v>3</v>
      </c>
      <c r="K179" s="47">
        <v>25</v>
      </c>
      <c r="L179" s="48" t="s">
        <v>233</v>
      </c>
      <c r="M179" s="46">
        <v>3</v>
      </c>
      <c r="N179" s="46">
        <v>3</v>
      </c>
      <c r="O179" s="49">
        <f t="shared" si="23"/>
        <v>12</v>
      </c>
      <c r="P179" s="48">
        <v>0</v>
      </c>
      <c r="Q179" s="48">
        <v>2</v>
      </c>
      <c r="R179" s="48">
        <v>10</v>
      </c>
      <c r="S179" s="49">
        <v>18</v>
      </c>
      <c r="T179" s="50">
        <v>16</v>
      </c>
      <c r="U179" s="50">
        <f t="shared" si="22"/>
        <v>400</v>
      </c>
      <c r="V179" s="114">
        <v>800</v>
      </c>
      <c r="W179" s="83">
        <f t="shared" si="17"/>
        <v>34</v>
      </c>
      <c r="X179" s="50">
        <f t="shared" si="24"/>
        <v>34</v>
      </c>
      <c r="Y179" s="114">
        <v>62</v>
      </c>
    </row>
    <row r="180" spans="1:25" ht="21.95" customHeight="1" x14ac:dyDescent="0.15">
      <c r="A180" s="54" t="s">
        <v>98</v>
      </c>
      <c r="B180" s="43" t="s">
        <v>99</v>
      </c>
      <c r="C180" s="146"/>
      <c r="D180" s="43">
        <v>51</v>
      </c>
      <c r="E180" s="43">
        <v>1</v>
      </c>
      <c r="F180" s="44">
        <v>60029</v>
      </c>
      <c r="G180" s="45" t="s">
        <v>132</v>
      </c>
      <c r="H180" s="46" t="s">
        <v>14</v>
      </c>
      <c r="I180" s="46">
        <v>3</v>
      </c>
      <c r="J180" s="46">
        <v>2</v>
      </c>
      <c r="K180" s="47">
        <v>25</v>
      </c>
      <c r="L180" s="28" t="s">
        <v>222</v>
      </c>
      <c r="M180" s="56">
        <v>2</v>
      </c>
      <c r="N180" s="56">
        <v>2</v>
      </c>
      <c r="O180" s="49">
        <f t="shared" si="23"/>
        <v>8</v>
      </c>
      <c r="P180" s="56">
        <v>0</v>
      </c>
      <c r="Q180" s="56">
        <v>0</v>
      </c>
      <c r="R180" s="28">
        <v>8</v>
      </c>
      <c r="S180" s="49">
        <v>12</v>
      </c>
      <c r="T180" s="33">
        <v>16</v>
      </c>
      <c r="U180" s="50">
        <f t="shared" si="22"/>
        <v>400</v>
      </c>
      <c r="V180" s="116"/>
      <c r="W180" s="83">
        <f t="shared" si="17"/>
        <v>28</v>
      </c>
      <c r="X180" s="50">
        <f t="shared" si="24"/>
        <v>28</v>
      </c>
      <c r="Y180" s="116"/>
    </row>
    <row r="181" spans="1:25" ht="21.95" customHeight="1" x14ac:dyDescent="0.15">
      <c r="A181" s="54" t="s">
        <v>268</v>
      </c>
      <c r="B181" s="43" t="s">
        <v>42</v>
      </c>
      <c r="C181" s="143" t="s">
        <v>412</v>
      </c>
      <c r="D181" s="43">
        <v>36</v>
      </c>
      <c r="E181" s="43">
        <v>1</v>
      </c>
      <c r="F181" s="44">
        <v>60193</v>
      </c>
      <c r="G181" s="45" t="s">
        <v>133</v>
      </c>
      <c r="H181" s="43" t="s">
        <v>14</v>
      </c>
      <c r="I181" s="43">
        <v>3</v>
      </c>
      <c r="J181" s="43">
        <v>3</v>
      </c>
      <c r="K181" s="7">
        <v>90</v>
      </c>
      <c r="L181" s="48" t="s">
        <v>264</v>
      </c>
      <c r="M181" s="48">
        <v>3</v>
      </c>
      <c r="N181" s="48">
        <v>3</v>
      </c>
      <c r="O181" s="49">
        <f t="shared" si="23"/>
        <v>21</v>
      </c>
      <c r="P181" s="48">
        <v>3</v>
      </c>
      <c r="Q181" s="48">
        <v>3</v>
      </c>
      <c r="R181" s="48">
        <v>15</v>
      </c>
      <c r="S181" s="49">
        <v>27</v>
      </c>
      <c r="T181" s="50">
        <v>24</v>
      </c>
      <c r="U181" s="50">
        <f t="shared" si="22"/>
        <v>2160</v>
      </c>
      <c r="V181" s="114">
        <f>U181+U182</f>
        <v>5040</v>
      </c>
      <c r="W181" s="83">
        <f t="shared" si="17"/>
        <v>51</v>
      </c>
      <c r="X181" s="50">
        <f t="shared" si="24"/>
        <v>51</v>
      </c>
      <c r="Y181" s="114">
        <v>117</v>
      </c>
    </row>
    <row r="182" spans="1:25" ht="21.95" customHeight="1" x14ac:dyDescent="0.15">
      <c r="A182" s="54" t="s">
        <v>49</v>
      </c>
      <c r="B182" s="43" t="s">
        <v>31</v>
      </c>
      <c r="C182" s="144"/>
      <c r="D182" s="43">
        <v>30</v>
      </c>
      <c r="E182" s="43">
        <v>1</v>
      </c>
      <c r="F182" s="44">
        <v>60251</v>
      </c>
      <c r="G182" s="54" t="s">
        <v>134</v>
      </c>
      <c r="H182" s="43" t="s">
        <v>10</v>
      </c>
      <c r="I182" s="43">
        <v>3</v>
      </c>
      <c r="J182" s="43">
        <v>4</v>
      </c>
      <c r="K182" s="7">
        <v>90</v>
      </c>
      <c r="L182" s="48" t="s">
        <v>244</v>
      </c>
      <c r="M182" s="48">
        <v>4</v>
      </c>
      <c r="N182" s="48">
        <v>4</v>
      </c>
      <c r="O182" s="49">
        <f t="shared" si="23"/>
        <v>26</v>
      </c>
      <c r="P182" s="48">
        <v>2</v>
      </c>
      <c r="Q182" s="48">
        <v>4</v>
      </c>
      <c r="R182" s="48">
        <v>20</v>
      </c>
      <c r="S182" s="49">
        <v>34</v>
      </c>
      <c r="T182" s="50">
        <v>32</v>
      </c>
      <c r="U182" s="50">
        <f t="shared" si="22"/>
        <v>2880</v>
      </c>
      <c r="V182" s="116"/>
      <c r="W182" s="83">
        <f t="shared" si="17"/>
        <v>66</v>
      </c>
      <c r="X182" s="50">
        <f t="shared" si="24"/>
        <v>66</v>
      </c>
      <c r="Y182" s="116"/>
    </row>
    <row r="183" spans="1:25" ht="21.95" customHeight="1" x14ac:dyDescent="0.15">
      <c r="A183" s="54" t="s">
        <v>349</v>
      </c>
      <c r="B183" s="43" t="s">
        <v>350</v>
      </c>
      <c r="C183" s="145" t="s">
        <v>136</v>
      </c>
      <c r="D183" s="43">
        <v>36</v>
      </c>
      <c r="E183" s="43">
        <v>1</v>
      </c>
      <c r="F183" s="44">
        <v>60053</v>
      </c>
      <c r="G183" s="51" t="s">
        <v>135</v>
      </c>
      <c r="H183" s="52" t="s">
        <v>14</v>
      </c>
      <c r="I183" s="55">
        <v>4</v>
      </c>
      <c r="J183" s="55">
        <v>4</v>
      </c>
      <c r="K183" s="43">
        <v>35</v>
      </c>
      <c r="L183" s="48" t="s">
        <v>413</v>
      </c>
      <c r="M183" s="55">
        <v>4</v>
      </c>
      <c r="N183" s="48">
        <v>4</v>
      </c>
      <c r="O183" s="49">
        <f t="shared" si="23"/>
        <v>24</v>
      </c>
      <c r="P183" s="48">
        <v>4</v>
      </c>
      <c r="Q183" s="48">
        <v>4</v>
      </c>
      <c r="R183" s="48">
        <v>16</v>
      </c>
      <c r="S183" s="49">
        <v>32</v>
      </c>
      <c r="T183" s="50">
        <v>24</v>
      </c>
      <c r="U183" s="50">
        <f t="shared" si="22"/>
        <v>840</v>
      </c>
      <c r="V183" s="50"/>
      <c r="W183" s="83">
        <f t="shared" si="17"/>
        <v>56</v>
      </c>
      <c r="X183" s="50">
        <f t="shared" si="24"/>
        <v>56</v>
      </c>
      <c r="Y183" s="114">
        <f>SUM(X183:X186)</f>
        <v>232</v>
      </c>
    </row>
    <row r="184" spans="1:25" ht="21.95" customHeight="1" x14ac:dyDescent="0.15">
      <c r="A184" s="54" t="s">
        <v>352</v>
      </c>
      <c r="B184" s="43" t="s">
        <v>353</v>
      </c>
      <c r="C184" s="148"/>
      <c r="D184" s="43">
        <v>30</v>
      </c>
      <c r="E184" s="43">
        <v>1</v>
      </c>
      <c r="F184" s="44">
        <v>60053</v>
      </c>
      <c r="G184" s="51" t="s">
        <v>135</v>
      </c>
      <c r="H184" s="52" t="s">
        <v>14</v>
      </c>
      <c r="I184" s="55">
        <v>4</v>
      </c>
      <c r="J184" s="55">
        <v>4</v>
      </c>
      <c r="K184" s="43">
        <v>35</v>
      </c>
      <c r="L184" s="48" t="s">
        <v>414</v>
      </c>
      <c r="M184" s="48">
        <v>4</v>
      </c>
      <c r="N184" s="48">
        <v>4</v>
      </c>
      <c r="O184" s="49">
        <f t="shared" si="23"/>
        <v>8</v>
      </c>
      <c r="P184" s="48">
        <v>0</v>
      </c>
      <c r="Q184" s="48">
        <v>4</v>
      </c>
      <c r="R184" s="48">
        <v>4</v>
      </c>
      <c r="S184" s="49">
        <v>16</v>
      </c>
      <c r="T184" s="50">
        <v>28</v>
      </c>
      <c r="U184" s="50">
        <f t="shared" si="22"/>
        <v>980</v>
      </c>
      <c r="V184" s="50"/>
      <c r="W184" s="83">
        <f t="shared" si="17"/>
        <v>44</v>
      </c>
      <c r="X184" s="50">
        <f t="shared" si="24"/>
        <v>44</v>
      </c>
      <c r="Y184" s="115"/>
    </row>
    <row r="185" spans="1:25" ht="21.95" customHeight="1" x14ac:dyDescent="0.15">
      <c r="A185" s="54" t="s">
        <v>18</v>
      </c>
      <c r="B185" s="43" t="s">
        <v>19</v>
      </c>
      <c r="C185" s="148"/>
      <c r="D185" s="43">
        <v>46</v>
      </c>
      <c r="E185" s="43">
        <v>1</v>
      </c>
      <c r="F185" s="44">
        <v>60051</v>
      </c>
      <c r="G185" s="51" t="s">
        <v>96</v>
      </c>
      <c r="H185" s="52" t="s">
        <v>10</v>
      </c>
      <c r="I185" s="52">
        <v>4</v>
      </c>
      <c r="J185" s="52">
        <v>4</v>
      </c>
      <c r="K185" s="43">
        <v>35</v>
      </c>
      <c r="L185" s="48" t="s">
        <v>408</v>
      </c>
      <c r="M185" s="48">
        <v>4</v>
      </c>
      <c r="N185" s="48">
        <v>4</v>
      </c>
      <c r="O185" s="49">
        <f t="shared" si="23"/>
        <v>24</v>
      </c>
      <c r="P185" s="48">
        <v>0</v>
      </c>
      <c r="Q185" s="48">
        <v>4</v>
      </c>
      <c r="R185" s="48">
        <v>20</v>
      </c>
      <c r="S185" s="49">
        <v>32</v>
      </c>
      <c r="T185" s="50">
        <v>32</v>
      </c>
      <c r="U185" s="50">
        <f t="shared" si="22"/>
        <v>1120</v>
      </c>
      <c r="V185" s="50"/>
      <c r="W185" s="83">
        <f t="shared" si="17"/>
        <v>64</v>
      </c>
      <c r="X185" s="50">
        <f t="shared" si="24"/>
        <v>64</v>
      </c>
      <c r="Y185" s="115"/>
    </row>
    <row r="186" spans="1:25" ht="21.95" customHeight="1" x14ac:dyDescent="0.15">
      <c r="A186" s="54" t="s">
        <v>20</v>
      </c>
      <c r="B186" s="43" t="s">
        <v>21</v>
      </c>
      <c r="C186" s="146"/>
      <c r="D186" s="43">
        <v>45</v>
      </c>
      <c r="E186" s="43">
        <v>1</v>
      </c>
      <c r="F186" s="44">
        <v>60052</v>
      </c>
      <c r="G186" s="51" t="s">
        <v>137</v>
      </c>
      <c r="H186" s="52" t="s">
        <v>10</v>
      </c>
      <c r="I186" s="52">
        <v>6</v>
      </c>
      <c r="J186" s="52">
        <v>4</v>
      </c>
      <c r="K186" s="43">
        <v>35</v>
      </c>
      <c r="L186" s="48" t="s">
        <v>409</v>
      </c>
      <c r="M186" s="48">
        <v>4</v>
      </c>
      <c r="N186" s="48">
        <v>4</v>
      </c>
      <c r="O186" s="49">
        <f t="shared" si="23"/>
        <v>28</v>
      </c>
      <c r="P186" s="48">
        <v>4</v>
      </c>
      <c r="Q186" s="48">
        <v>4</v>
      </c>
      <c r="R186" s="48">
        <v>20</v>
      </c>
      <c r="S186" s="49">
        <v>36</v>
      </c>
      <c r="T186" s="50">
        <v>32</v>
      </c>
      <c r="U186" s="50">
        <f t="shared" si="22"/>
        <v>1120</v>
      </c>
      <c r="V186" s="50"/>
      <c r="W186" s="83">
        <f t="shared" si="17"/>
        <v>68</v>
      </c>
      <c r="X186" s="50">
        <f t="shared" si="24"/>
        <v>68</v>
      </c>
      <c r="Y186" s="116"/>
    </row>
    <row r="187" spans="1:25" ht="21.95" customHeight="1" x14ac:dyDescent="0.15">
      <c r="A187" s="54" t="s">
        <v>232</v>
      </c>
      <c r="B187" s="43" t="s">
        <v>17</v>
      </c>
      <c r="C187" s="157" t="s">
        <v>138</v>
      </c>
      <c r="D187" s="43">
        <v>32</v>
      </c>
      <c r="E187" s="43">
        <v>1</v>
      </c>
      <c r="F187" s="44">
        <v>60016</v>
      </c>
      <c r="G187" s="45" t="s">
        <v>32</v>
      </c>
      <c r="H187" s="43" t="s">
        <v>10</v>
      </c>
      <c r="I187" s="43">
        <v>1</v>
      </c>
      <c r="J187" s="43">
        <v>2</v>
      </c>
      <c r="K187" s="80">
        <v>75</v>
      </c>
      <c r="L187" s="81" t="s">
        <v>260</v>
      </c>
      <c r="M187" s="43">
        <v>2</v>
      </c>
      <c r="N187" s="43">
        <v>2</v>
      </c>
      <c r="O187" s="49">
        <f t="shared" si="23"/>
        <v>14</v>
      </c>
      <c r="P187" s="43">
        <v>2</v>
      </c>
      <c r="Q187" s="43">
        <v>2</v>
      </c>
      <c r="R187" s="81">
        <v>10</v>
      </c>
      <c r="S187" s="49">
        <v>18</v>
      </c>
      <c r="T187" s="97">
        <v>16</v>
      </c>
      <c r="U187" s="50">
        <f t="shared" si="22"/>
        <v>1200</v>
      </c>
      <c r="V187" s="134">
        <v>3600</v>
      </c>
      <c r="W187" s="83">
        <f t="shared" ref="W187:W250" si="25">T187+S187</f>
        <v>34</v>
      </c>
      <c r="X187" s="50">
        <f t="shared" si="24"/>
        <v>34</v>
      </c>
      <c r="Y187" s="114">
        <f>SUM(X187:X189)</f>
        <v>102</v>
      </c>
    </row>
    <row r="188" spans="1:25" ht="21.95" customHeight="1" x14ac:dyDescent="0.15">
      <c r="A188" s="54" t="s">
        <v>415</v>
      </c>
      <c r="B188" s="43" t="s">
        <v>296</v>
      </c>
      <c r="C188" s="158"/>
      <c r="D188" s="43">
        <v>59</v>
      </c>
      <c r="E188" s="43">
        <v>1</v>
      </c>
      <c r="F188" s="44">
        <v>60016</v>
      </c>
      <c r="G188" s="54" t="s">
        <v>32</v>
      </c>
      <c r="H188" s="43" t="s">
        <v>10</v>
      </c>
      <c r="I188" s="43">
        <v>1</v>
      </c>
      <c r="J188" s="46">
        <v>2</v>
      </c>
      <c r="K188" s="47">
        <v>75</v>
      </c>
      <c r="L188" s="48" t="s">
        <v>308</v>
      </c>
      <c r="M188" s="48">
        <v>2</v>
      </c>
      <c r="N188" s="48">
        <v>2</v>
      </c>
      <c r="O188" s="49">
        <f t="shared" si="23"/>
        <v>14</v>
      </c>
      <c r="P188" s="48">
        <v>2</v>
      </c>
      <c r="Q188" s="48">
        <v>2</v>
      </c>
      <c r="R188" s="48">
        <v>10</v>
      </c>
      <c r="S188" s="49">
        <v>18</v>
      </c>
      <c r="T188" s="50">
        <v>16</v>
      </c>
      <c r="U188" s="50">
        <f t="shared" si="22"/>
        <v>1200</v>
      </c>
      <c r="V188" s="135"/>
      <c r="W188" s="83">
        <f t="shared" si="25"/>
        <v>34</v>
      </c>
      <c r="X188" s="50">
        <f t="shared" si="24"/>
        <v>34</v>
      </c>
      <c r="Y188" s="115"/>
    </row>
    <row r="189" spans="1:25" ht="21.95" customHeight="1" x14ac:dyDescent="0.15">
      <c r="A189" s="54" t="s">
        <v>315</v>
      </c>
      <c r="B189" s="43" t="s">
        <v>311</v>
      </c>
      <c r="C189" s="159"/>
      <c r="D189" s="43">
        <v>33</v>
      </c>
      <c r="E189" s="43">
        <v>1</v>
      </c>
      <c r="F189" s="44">
        <v>60016</v>
      </c>
      <c r="G189" s="54" t="s">
        <v>32</v>
      </c>
      <c r="H189" s="46" t="s">
        <v>10</v>
      </c>
      <c r="I189" s="46">
        <v>1</v>
      </c>
      <c r="J189" s="46">
        <v>2</v>
      </c>
      <c r="K189" s="47">
        <v>75</v>
      </c>
      <c r="L189" s="48" t="s">
        <v>251</v>
      </c>
      <c r="M189" s="46">
        <v>2</v>
      </c>
      <c r="N189" s="46">
        <v>2</v>
      </c>
      <c r="O189" s="49">
        <f t="shared" si="23"/>
        <v>14</v>
      </c>
      <c r="P189" s="46">
        <v>2</v>
      </c>
      <c r="Q189" s="46">
        <v>2</v>
      </c>
      <c r="R189" s="48">
        <v>10</v>
      </c>
      <c r="S189" s="49">
        <v>18</v>
      </c>
      <c r="T189" s="50">
        <v>16</v>
      </c>
      <c r="U189" s="50">
        <f t="shared" si="22"/>
        <v>1200</v>
      </c>
      <c r="V189" s="136"/>
      <c r="W189" s="83">
        <f t="shared" si="25"/>
        <v>34</v>
      </c>
      <c r="X189" s="50">
        <f t="shared" si="24"/>
        <v>34</v>
      </c>
      <c r="Y189" s="116"/>
    </row>
    <row r="190" spans="1:25" ht="21.95" customHeight="1" x14ac:dyDescent="0.15">
      <c r="A190" s="54" t="s">
        <v>268</v>
      </c>
      <c r="B190" s="43" t="s">
        <v>42</v>
      </c>
      <c r="C190" s="7" t="s">
        <v>417</v>
      </c>
      <c r="D190" s="43">
        <v>36</v>
      </c>
      <c r="E190" s="43">
        <v>1</v>
      </c>
      <c r="F190" s="44">
        <v>60325</v>
      </c>
      <c r="G190" s="45" t="s">
        <v>416</v>
      </c>
      <c r="H190" s="43" t="s">
        <v>14</v>
      </c>
      <c r="I190" s="43">
        <v>3</v>
      </c>
      <c r="J190" s="43">
        <v>3</v>
      </c>
      <c r="K190" s="7">
        <v>25</v>
      </c>
      <c r="L190" s="29" t="s">
        <v>366</v>
      </c>
      <c r="M190" s="48">
        <v>3</v>
      </c>
      <c r="N190" s="48">
        <v>3</v>
      </c>
      <c r="O190" s="49">
        <f t="shared" si="23"/>
        <v>18</v>
      </c>
      <c r="P190" s="29">
        <v>0</v>
      </c>
      <c r="Q190" s="29">
        <v>3</v>
      </c>
      <c r="R190" s="29">
        <v>15</v>
      </c>
      <c r="S190" s="49">
        <v>24</v>
      </c>
      <c r="T190" s="38">
        <v>24</v>
      </c>
      <c r="U190" s="50">
        <f t="shared" si="22"/>
        <v>600</v>
      </c>
      <c r="V190" s="38">
        <v>600</v>
      </c>
      <c r="W190" s="83">
        <f t="shared" si="25"/>
        <v>48</v>
      </c>
      <c r="X190" s="50">
        <f t="shared" si="24"/>
        <v>48</v>
      </c>
      <c r="Y190" s="50">
        <v>48</v>
      </c>
    </row>
    <row r="191" spans="1:25" ht="21.95" customHeight="1" x14ac:dyDescent="0.15">
      <c r="A191" s="64" t="s">
        <v>418</v>
      </c>
      <c r="B191" s="43"/>
      <c r="C191" s="143" t="s">
        <v>419</v>
      </c>
      <c r="D191" s="43">
        <v>43</v>
      </c>
      <c r="E191" s="43">
        <v>1</v>
      </c>
      <c r="F191" s="44"/>
      <c r="G191" s="45" t="s">
        <v>339</v>
      </c>
      <c r="H191" s="43"/>
      <c r="I191" s="43"/>
      <c r="J191" s="43"/>
      <c r="K191" s="7">
        <v>40</v>
      </c>
      <c r="L191" s="48" t="s">
        <v>374</v>
      </c>
      <c r="M191" s="43"/>
      <c r="N191" s="48"/>
      <c r="O191" s="49"/>
      <c r="P191" s="48"/>
      <c r="Q191" s="48"/>
      <c r="R191" s="48"/>
      <c r="S191" s="49"/>
      <c r="T191" s="50">
        <v>12</v>
      </c>
      <c r="U191" s="50">
        <f t="shared" si="22"/>
        <v>480</v>
      </c>
      <c r="V191" s="114">
        <f>U191+U192</f>
        <v>1260</v>
      </c>
      <c r="W191" s="83">
        <f t="shared" si="25"/>
        <v>12</v>
      </c>
      <c r="X191" s="50">
        <f t="shared" si="24"/>
        <v>12</v>
      </c>
      <c r="Y191" s="114">
        <v>70</v>
      </c>
    </row>
    <row r="192" spans="1:25" ht="21.95" customHeight="1" x14ac:dyDescent="0.15">
      <c r="A192" s="64" t="s">
        <v>420</v>
      </c>
      <c r="B192" s="43" t="s">
        <v>221</v>
      </c>
      <c r="C192" s="144"/>
      <c r="D192" s="43">
        <v>43</v>
      </c>
      <c r="E192" s="43">
        <v>1</v>
      </c>
      <c r="F192" s="44">
        <v>60003</v>
      </c>
      <c r="G192" s="45" t="s">
        <v>86</v>
      </c>
      <c r="H192" s="43" t="s">
        <v>10</v>
      </c>
      <c r="I192" s="43">
        <v>4</v>
      </c>
      <c r="J192" s="43">
        <v>4</v>
      </c>
      <c r="K192" s="7">
        <v>30</v>
      </c>
      <c r="L192" s="48" t="s">
        <v>421</v>
      </c>
      <c r="M192" s="48">
        <v>4</v>
      </c>
      <c r="N192" s="48">
        <v>4</v>
      </c>
      <c r="O192" s="49">
        <f t="shared" ref="O192:O219" si="26">SUM(P192:R192)</f>
        <v>24</v>
      </c>
      <c r="P192" s="48">
        <v>2</v>
      </c>
      <c r="Q192" s="48">
        <v>4</v>
      </c>
      <c r="R192" s="48">
        <v>18</v>
      </c>
      <c r="S192" s="49">
        <v>32</v>
      </c>
      <c r="T192" s="50">
        <v>26</v>
      </c>
      <c r="U192" s="50">
        <f t="shared" si="22"/>
        <v>780</v>
      </c>
      <c r="V192" s="116"/>
      <c r="W192" s="83">
        <f t="shared" si="25"/>
        <v>58</v>
      </c>
      <c r="X192" s="50">
        <f t="shared" si="24"/>
        <v>58</v>
      </c>
      <c r="Y192" s="116"/>
    </row>
    <row r="193" spans="1:25" ht="21.95" customHeight="1" x14ac:dyDescent="0.15">
      <c r="A193" s="54" t="s">
        <v>422</v>
      </c>
      <c r="B193" s="43" t="s">
        <v>229</v>
      </c>
      <c r="C193" s="94" t="s">
        <v>423</v>
      </c>
      <c r="D193" s="43">
        <v>201</v>
      </c>
      <c r="E193" s="43">
        <v>1.9</v>
      </c>
      <c r="F193" s="44">
        <v>60002</v>
      </c>
      <c r="G193" s="54" t="s">
        <v>139</v>
      </c>
      <c r="H193" s="43" t="s">
        <v>14</v>
      </c>
      <c r="I193" s="43">
        <v>2</v>
      </c>
      <c r="J193" s="43">
        <v>2</v>
      </c>
      <c r="K193" s="94">
        <v>30</v>
      </c>
      <c r="L193" s="78" t="s">
        <v>424</v>
      </c>
      <c r="M193" s="78">
        <v>12</v>
      </c>
      <c r="N193" s="78">
        <v>0</v>
      </c>
      <c r="O193" s="49">
        <f t="shared" si="26"/>
        <v>10</v>
      </c>
      <c r="P193" s="78">
        <v>0</v>
      </c>
      <c r="Q193" s="78">
        <v>0</v>
      </c>
      <c r="R193" s="78">
        <v>10</v>
      </c>
      <c r="S193" s="49">
        <v>22</v>
      </c>
      <c r="T193" s="79">
        <v>6</v>
      </c>
      <c r="U193" s="50">
        <f t="shared" si="22"/>
        <v>342</v>
      </c>
      <c r="V193" s="79">
        <v>342</v>
      </c>
      <c r="W193" s="83">
        <f t="shared" si="25"/>
        <v>28</v>
      </c>
      <c r="X193" s="50">
        <f t="shared" si="24"/>
        <v>53.199999999999996</v>
      </c>
      <c r="Y193" s="50">
        <v>53.2</v>
      </c>
    </row>
    <row r="194" spans="1:25" s="30" customFormat="1" ht="27" customHeight="1" x14ac:dyDescent="0.15">
      <c r="A194" s="64" t="s">
        <v>248</v>
      </c>
      <c r="B194" s="43" t="s">
        <v>249</v>
      </c>
      <c r="C194" s="140" t="s">
        <v>140</v>
      </c>
      <c r="D194" s="43">
        <v>41</v>
      </c>
      <c r="E194" s="43">
        <v>1</v>
      </c>
      <c r="F194" s="44">
        <v>60234</v>
      </c>
      <c r="G194" s="54" t="s">
        <v>108</v>
      </c>
      <c r="H194" s="43" t="s">
        <v>10</v>
      </c>
      <c r="I194" s="43">
        <v>4</v>
      </c>
      <c r="J194" s="43">
        <v>2</v>
      </c>
      <c r="K194" s="55">
        <v>75</v>
      </c>
      <c r="L194" s="48" t="s">
        <v>234</v>
      </c>
      <c r="M194" s="48">
        <v>2</v>
      </c>
      <c r="N194" s="48">
        <v>2</v>
      </c>
      <c r="O194" s="49">
        <f t="shared" si="26"/>
        <v>2</v>
      </c>
      <c r="P194" s="48">
        <v>0</v>
      </c>
      <c r="Q194" s="70">
        <v>0</v>
      </c>
      <c r="R194" s="48">
        <v>2</v>
      </c>
      <c r="S194" s="49">
        <v>6</v>
      </c>
      <c r="T194" s="50">
        <v>14</v>
      </c>
      <c r="U194" s="50">
        <f t="shared" si="22"/>
        <v>1050</v>
      </c>
      <c r="V194" s="114">
        <f>U194+U195+U196+U197+U198</f>
        <v>5700</v>
      </c>
      <c r="W194" s="83">
        <f t="shared" si="25"/>
        <v>20</v>
      </c>
      <c r="X194" s="50">
        <f t="shared" si="24"/>
        <v>20</v>
      </c>
      <c r="Y194" s="114">
        <f>SUM(X194:X198)</f>
        <v>114</v>
      </c>
    </row>
    <row r="195" spans="1:25" s="30" customFormat="1" ht="33" customHeight="1" x14ac:dyDescent="0.15">
      <c r="A195" s="64" t="s">
        <v>253</v>
      </c>
      <c r="B195" s="43" t="s">
        <v>254</v>
      </c>
      <c r="C195" s="141"/>
      <c r="D195" s="43">
        <v>44</v>
      </c>
      <c r="E195" s="43">
        <v>1</v>
      </c>
      <c r="F195" s="44">
        <v>60234</v>
      </c>
      <c r="G195" s="54" t="s">
        <v>108</v>
      </c>
      <c r="H195" s="43" t="s">
        <v>10</v>
      </c>
      <c r="I195" s="43">
        <v>4</v>
      </c>
      <c r="J195" s="43">
        <v>2</v>
      </c>
      <c r="K195" s="55">
        <v>75</v>
      </c>
      <c r="L195" s="48" t="s">
        <v>233</v>
      </c>
      <c r="M195" s="48">
        <v>2</v>
      </c>
      <c r="N195" s="48">
        <v>2</v>
      </c>
      <c r="O195" s="49">
        <f t="shared" si="26"/>
        <v>4</v>
      </c>
      <c r="P195" s="48">
        <v>0</v>
      </c>
      <c r="Q195" s="70">
        <v>0</v>
      </c>
      <c r="R195" s="48">
        <v>4</v>
      </c>
      <c r="S195" s="49">
        <v>8</v>
      </c>
      <c r="T195" s="50">
        <v>16</v>
      </c>
      <c r="U195" s="50">
        <f t="shared" ref="U195:U226" si="27">T195*K195*E195</f>
        <v>1200</v>
      </c>
      <c r="V195" s="115"/>
      <c r="W195" s="83">
        <f t="shared" si="25"/>
        <v>24</v>
      </c>
      <c r="X195" s="50">
        <f t="shared" si="24"/>
        <v>24</v>
      </c>
      <c r="Y195" s="115"/>
    </row>
    <row r="196" spans="1:25" s="30" customFormat="1" ht="27" customHeight="1" x14ac:dyDescent="0.15">
      <c r="A196" s="64" t="s">
        <v>237</v>
      </c>
      <c r="B196" s="43" t="s">
        <v>238</v>
      </c>
      <c r="C196" s="141"/>
      <c r="D196" s="43">
        <v>35</v>
      </c>
      <c r="E196" s="43">
        <v>1</v>
      </c>
      <c r="F196" s="44">
        <v>60234</v>
      </c>
      <c r="G196" s="54" t="s">
        <v>108</v>
      </c>
      <c r="H196" s="43" t="s">
        <v>10</v>
      </c>
      <c r="I196" s="43">
        <v>4</v>
      </c>
      <c r="J196" s="43">
        <v>2</v>
      </c>
      <c r="K196" s="55">
        <v>75</v>
      </c>
      <c r="L196" s="48" t="s">
        <v>281</v>
      </c>
      <c r="M196" s="56">
        <v>2</v>
      </c>
      <c r="N196" s="56">
        <v>2</v>
      </c>
      <c r="O196" s="49">
        <f t="shared" si="26"/>
        <v>2</v>
      </c>
      <c r="P196" s="48">
        <v>0</v>
      </c>
      <c r="Q196" s="56">
        <v>0</v>
      </c>
      <c r="R196" s="48">
        <v>2</v>
      </c>
      <c r="S196" s="49">
        <v>6</v>
      </c>
      <c r="T196" s="50">
        <v>14</v>
      </c>
      <c r="U196" s="50">
        <f t="shared" si="27"/>
        <v>1050</v>
      </c>
      <c r="V196" s="115"/>
      <c r="W196" s="83">
        <f t="shared" si="25"/>
        <v>20</v>
      </c>
      <c r="X196" s="50">
        <f t="shared" si="24"/>
        <v>20</v>
      </c>
      <c r="Y196" s="115"/>
    </row>
    <row r="197" spans="1:25" s="30" customFormat="1" ht="27" customHeight="1" x14ac:dyDescent="0.15">
      <c r="A197" s="64" t="s">
        <v>255</v>
      </c>
      <c r="B197" s="43" t="s">
        <v>256</v>
      </c>
      <c r="C197" s="141"/>
      <c r="D197" s="43">
        <v>40</v>
      </c>
      <c r="E197" s="43">
        <v>1</v>
      </c>
      <c r="F197" s="44">
        <v>60234</v>
      </c>
      <c r="G197" s="54" t="s">
        <v>108</v>
      </c>
      <c r="H197" s="43" t="s">
        <v>10</v>
      </c>
      <c r="I197" s="43">
        <v>4</v>
      </c>
      <c r="J197" s="43">
        <v>2</v>
      </c>
      <c r="K197" s="55">
        <v>75</v>
      </c>
      <c r="L197" s="48" t="s">
        <v>219</v>
      </c>
      <c r="M197" s="43">
        <v>2</v>
      </c>
      <c r="N197" s="43">
        <v>2</v>
      </c>
      <c r="O197" s="49">
        <f t="shared" si="26"/>
        <v>8</v>
      </c>
      <c r="P197" s="43">
        <v>2</v>
      </c>
      <c r="Q197" s="43">
        <v>2</v>
      </c>
      <c r="R197" s="48">
        <v>4</v>
      </c>
      <c r="S197" s="49">
        <v>12</v>
      </c>
      <c r="T197" s="50">
        <v>16</v>
      </c>
      <c r="U197" s="50">
        <f t="shared" si="27"/>
        <v>1200</v>
      </c>
      <c r="V197" s="115"/>
      <c r="W197" s="83">
        <f t="shared" si="25"/>
        <v>28</v>
      </c>
      <c r="X197" s="50">
        <f t="shared" si="24"/>
        <v>28</v>
      </c>
      <c r="Y197" s="115"/>
    </row>
    <row r="198" spans="1:25" s="30" customFormat="1" ht="33.75" customHeight="1" x14ac:dyDescent="0.15">
      <c r="A198" s="64" t="s">
        <v>257</v>
      </c>
      <c r="B198" s="43" t="s">
        <v>258</v>
      </c>
      <c r="C198" s="142"/>
      <c r="D198" s="43">
        <v>38</v>
      </c>
      <c r="E198" s="43">
        <v>1</v>
      </c>
      <c r="F198" s="44">
        <v>60234</v>
      </c>
      <c r="G198" s="54" t="s">
        <v>108</v>
      </c>
      <c r="H198" s="43" t="s">
        <v>10</v>
      </c>
      <c r="I198" s="43">
        <v>4</v>
      </c>
      <c r="J198" s="43">
        <v>2</v>
      </c>
      <c r="K198" s="55">
        <v>75</v>
      </c>
      <c r="L198" s="48" t="s">
        <v>222</v>
      </c>
      <c r="M198" s="48">
        <v>2</v>
      </c>
      <c r="N198" s="48">
        <v>0</v>
      </c>
      <c r="O198" s="49">
        <f t="shared" si="26"/>
        <v>4</v>
      </c>
      <c r="P198" s="48">
        <v>0</v>
      </c>
      <c r="Q198" s="56">
        <v>0</v>
      </c>
      <c r="R198" s="48">
        <v>4</v>
      </c>
      <c r="S198" s="49">
        <v>6</v>
      </c>
      <c r="T198" s="50">
        <v>16</v>
      </c>
      <c r="U198" s="50">
        <f t="shared" si="27"/>
        <v>1200</v>
      </c>
      <c r="V198" s="116"/>
      <c r="W198" s="83">
        <f t="shared" si="25"/>
        <v>22</v>
      </c>
      <c r="X198" s="50">
        <f t="shared" si="24"/>
        <v>22</v>
      </c>
      <c r="Y198" s="116"/>
    </row>
    <row r="199" spans="1:25" s="30" customFormat="1" ht="38.25" customHeight="1" x14ac:dyDescent="0.15">
      <c r="A199" s="64" t="s">
        <v>253</v>
      </c>
      <c r="B199" s="43" t="s">
        <v>254</v>
      </c>
      <c r="C199" s="143" t="s">
        <v>425</v>
      </c>
      <c r="D199" s="43">
        <v>44</v>
      </c>
      <c r="E199" s="43">
        <v>1</v>
      </c>
      <c r="F199" s="44">
        <v>60233</v>
      </c>
      <c r="G199" s="54" t="s">
        <v>53</v>
      </c>
      <c r="H199" s="43" t="s">
        <v>10</v>
      </c>
      <c r="I199" s="43">
        <v>4</v>
      </c>
      <c r="J199" s="43">
        <v>2</v>
      </c>
      <c r="K199" s="47">
        <v>75</v>
      </c>
      <c r="L199" s="48" t="s">
        <v>260</v>
      </c>
      <c r="M199" s="48">
        <v>4</v>
      </c>
      <c r="N199" s="48">
        <v>2</v>
      </c>
      <c r="O199" s="49">
        <f t="shared" si="26"/>
        <v>4</v>
      </c>
      <c r="P199" s="48">
        <v>0</v>
      </c>
      <c r="Q199" s="48">
        <v>0</v>
      </c>
      <c r="R199" s="48">
        <v>4</v>
      </c>
      <c r="S199" s="49">
        <v>10</v>
      </c>
      <c r="T199" s="50">
        <v>16</v>
      </c>
      <c r="U199" s="50">
        <f t="shared" si="27"/>
        <v>1200</v>
      </c>
      <c r="V199" s="114">
        <f>U199+U200+U201+U202+U203+U204</f>
        <v>6900</v>
      </c>
      <c r="W199" s="83">
        <f t="shared" si="25"/>
        <v>26</v>
      </c>
      <c r="X199" s="50">
        <f t="shared" si="24"/>
        <v>26</v>
      </c>
      <c r="Y199" s="114">
        <f>SUM(X199:X204)</f>
        <v>178</v>
      </c>
    </row>
    <row r="200" spans="1:25" s="30" customFormat="1" ht="33" customHeight="1" x14ac:dyDescent="0.15">
      <c r="A200" s="64" t="s">
        <v>237</v>
      </c>
      <c r="B200" s="43" t="s">
        <v>238</v>
      </c>
      <c r="C200" s="147"/>
      <c r="D200" s="43">
        <v>35</v>
      </c>
      <c r="E200" s="43">
        <v>1</v>
      </c>
      <c r="F200" s="44">
        <v>60233</v>
      </c>
      <c r="G200" s="54" t="s">
        <v>53</v>
      </c>
      <c r="H200" s="43" t="s">
        <v>10</v>
      </c>
      <c r="I200" s="43">
        <v>4</v>
      </c>
      <c r="J200" s="43">
        <v>2</v>
      </c>
      <c r="K200" s="47">
        <v>75</v>
      </c>
      <c r="L200" s="48" t="s">
        <v>308</v>
      </c>
      <c r="M200" s="56">
        <v>2</v>
      </c>
      <c r="N200" s="56">
        <v>2</v>
      </c>
      <c r="O200" s="49">
        <f t="shared" si="26"/>
        <v>6</v>
      </c>
      <c r="P200" s="48">
        <v>2</v>
      </c>
      <c r="Q200" s="48">
        <v>0</v>
      </c>
      <c r="R200" s="48">
        <v>4</v>
      </c>
      <c r="S200" s="49">
        <v>10</v>
      </c>
      <c r="T200" s="50">
        <v>16</v>
      </c>
      <c r="U200" s="50">
        <f t="shared" si="27"/>
        <v>1200</v>
      </c>
      <c r="V200" s="115"/>
      <c r="W200" s="83">
        <f t="shared" si="25"/>
        <v>26</v>
      </c>
      <c r="X200" s="50">
        <f t="shared" si="24"/>
        <v>26</v>
      </c>
      <c r="Y200" s="115"/>
    </row>
    <row r="201" spans="1:25" s="30" customFormat="1" ht="31.5" customHeight="1" x14ac:dyDescent="0.15">
      <c r="A201" s="54" t="s">
        <v>91</v>
      </c>
      <c r="B201" s="43" t="s">
        <v>92</v>
      </c>
      <c r="C201" s="147"/>
      <c r="D201" s="43">
        <v>45</v>
      </c>
      <c r="E201" s="43">
        <v>1</v>
      </c>
      <c r="F201" s="44">
        <v>60343</v>
      </c>
      <c r="G201" s="45" t="s">
        <v>426</v>
      </c>
      <c r="H201" s="46" t="s">
        <v>14</v>
      </c>
      <c r="I201" s="46">
        <v>2</v>
      </c>
      <c r="J201" s="46">
        <v>2</v>
      </c>
      <c r="K201" s="47">
        <v>75</v>
      </c>
      <c r="L201" s="56" t="s">
        <v>222</v>
      </c>
      <c r="M201" s="46">
        <v>2</v>
      </c>
      <c r="N201" s="46">
        <v>2</v>
      </c>
      <c r="O201" s="49">
        <f t="shared" si="26"/>
        <v>14</v>
      </c>
      <c r="P201" s="56">
        <v>2</v>
      </c>
      <c r="Q201" s="56">
        <v>2</v>
      </c>
      <c r="R201" s="56">
        <v>10</v>
      </c>
      <c r="S201" s="49">
        <v>18</v>
      </c>
      <c r="T201" s="57">
        <v>16</v>
      </c>
      <c r="U201" s="50">
        <f t="shared" si="27"/>
        <v>1200</v>
      </c>
      <c r="V201" s="115"/>
      <c r="W201" s="83">
        <f t="shared" si="25"/>
        <v>34</v>
      </c>
      <c r="X201" s="50">
        <f t="shared" si="24"/>
        <v>34</v>
      </c>
      <c r="Y201" s="115"/>
    </row>
    <row r="202" spans="1:25" s="30" customFormat="1" ht="30.75" customHeight="1" x14ac:dyDescent="0.15">
      <c r="A202" s="54" t="s">
        <v>91</v>
      </c>
      <c r="B202" s="43" t="s">
        <v>92</v>
      </c>
      <c r="C202" s="147"/>
      <c r="D202" s="43">
        <v>45</v>
      </c>
      <c r="E202" s="43">
        <v>1</v>
      </c>
      <c r="F202" s="44">
        <v>60092</v>
      </c>
      <c r="G202" s="45" t="s">
        <v>141</v>
      </c>
      <c r="H202" s="46" t="s">
        <v>14</v>
      </c>
      <c r="I202" s="46">
        <v>3</v>
      </c>
      <c r="J202" s="46">
        <v>2</v>
      </c>
      <c r="K202" s="47">
        <v>75</v>
      </c>
      <c r="L202" s="56" t="s">
        <v>231</v>
      </c>
      <c r="M202" s="46">
        <v>2</v>
      </c>
      <c r="N202" s="46">
        <v>2</v>
      </c>
      <c r="O202" s="49">
        <f t="shared" si="26"/>
        <v>12</v>
      </c>
      <c r="P202" s="56">
        <v>0</v>
      </c>
      <c r="Q202" s="56">
        <v>0</v>
      </c>
      <c r="R202" s="56">
        <v>12</v>
      </c>
      <c r="S202" s="49">
        <v>16</v>
      </c>
      <c r="T202" s="57">
        <v>16</v>
      </c>
      <c r="U202" s="50">
        <f t="shared" si="27"/>
        <v>1200</v>
      </c>
      <c r="V202" s="115"/>
      <c r="W202" s="83">
        <f t="shared" si="25"/>
        <v>32</v>
      </c>
      <c r="X202" s="50">
        <f t="shared" si="24"/>
        <v>32</v>
      </c>
      <c r="Y202" s="115"/>
    </row>
    <row r="203" spans="1:25" s="30" customFormat="1" ht="41.1" customHeight="1" x14ac:dyDescent="0.15">
      <c r="A203" s="54" t="s">
        <v>98</v>
      </c>
      <c r="B203" s="43" t="s">
        <v>99</v>
      </c>
      <c r="C203" s="147"/>
      <c r="D203" s="43">
        <v>51</v>
      </c>
      <c r="E203" s="43">
        <v>1</v>
      </c>
      <c r="F203" s="44">
        <v>60343</v>
      </c>
      <c r="G203" s="45" t="s">
        <v>426</v>
      </c>
      <c r="H203" s="46" t="s">
        <v>14</v>
      </c>
      <c r="I203" s="46">
        <v>2</v>
      </c>
      <c r="J203" s="46">
        <v>2</v>
      </c>
      <c r="K203" s="47">
        <v>75</v>
      </c>
      <c r="L203" s="56" t="s">
        <v>281</v>
      </c>
      <c r="M203" s="56">
        <v>4</v>
      </c>
      <c r="N203" s="56">
        <v>0</v>
      </c>
      <c r="O203" s="49">
        <f t="shared" si="26"/>
        <v>10</v>
      </c>
      <c r="P203" s="56">
        <v>0</v>
      </c>
      <c r="Q203" s="56">
        <v>0</v>
      </c>
      <c r="R203" s="56">
        <v>10</v>
      </c>
      <c r="S203" s="49">
        <v>14</v>
      </c>
      <c r="T203" s="57">
        <v>14</v>
      </c>
      <c r="U203" s="50">
        <f t="shared" si="27"/>
        <v>1050</v>
      </c>
      <c r="V203" s="115"/>
      <c r="W203" s="83">
        <f t="shared" si="25"/>
        <v>28</v>
      </c>
      <c r="X203" s="50">
        <f t="shared" si="24"/>
        <v>28</v>
      </c>
      <c r="Y203" s="115"/>
    </row>
    <row r="204" spans="1:25" s="30" customFormat="1" ht="27" customHeight="1" x14ac:dyDescent="0.15">
      <c r="A204" s="54" t="s">
        <v>98</v>
      </c>
      <c r="B204" s="43" t="s">
        <v>99</v>
      </c>
      <c r="C204" s="144"/>
      <c r="D204" s="43">
        <v>51</v>
      </c>
      <c r="E204" s="43">
        <v>1</v>
      </c>
      <c r="F204" s="44">
        <v>60092</v>
      </c>
      <c r="G204" s="45" t="s">
        <v>141</v>
      </c>
      <c r="H204" s="46" t="s">
        <v>14</v>
      </c>
      <c r="I204" s="46">
        <v>3</v>
      </c>
      <c r="J204" s="46">
        <v>2</v>
      </c>
      <c r="K204" s="47">
        <v>75</v>
      </c>
      <c r="L204" s="56" t="s">
        <v>234</v>
      </c>
      <c r="M204" s="56">
        <v>0</v>
      </c>
      <c r="N204" s="56">
        <v>4</v>
      </c>
      <c r="O204" s="49">
        <f t="shared" si="26"/>
        <v>14</v>
      </c>
      <c r="P204" s="56">
        <v>0</v>
      </c>
      <c r="Q204" s="56">
        <v>4</v>
      </c>
      <c r="R204" s="56">
        <v>10</v>
      </c>
      <c r="S204" s="49">
        <v>18</v>
      </c>
      <c r="T204" s="57">
        <v>14</v>
      </c>
      <c r="U204" s="50">
        <f t="shared" si="27"/>
        <v>1050</v>
      </c>
      <c r="V204" s="116"/>
      <c r="W204" s="83">
        <f t="shared" si="25"/>
        <v>32</v>
      </c>
      <c r="X204" s="50">
        <f t="shared" si="24"/>
        <v>32</v>
      </c>
      <c r="Y204" s="116"/>
    </row>
    <row r="205" spans="1:25" s="30" customFormat="1" ht="39.75" customHeight="1" x14ac:dyDescent="0.15">
      <c r="A205" s="54" t="s">
        <v>323</v>
      </c>
      <c r="B205" s="43" t="s">
        <v>324</v>
      </c>
      <c r="C205" s="143" t="s">
        <v>427</v>
      </c>
      <c r="D205" s="43">
        <v>48</v>
      </c>
      <c r="E205" s="43">
        <v>1</v>
      </c>
      <c r="F205" s="44">
        <v>60208</v>
      </c>
      <c r="G205" s="45" t="s">
        <v>142</v>
      </c>
      <c r="H205" s="46" t="s">
        <v>14</v>
      </c>
      <c r="I205" s="46">
        <v>4</v>
      </c>
      <c r="J205" s="46">
        <v>4</v>
      </c>
      <c r="K205" s="47">
        <v>25</v>
      </c>
      <c r="L205" s="48" t="s">
        <v>408</v>
      </c>
      <c r="M205" s="46">
        <v>4</v>
      </c>
      <c r="N205" s="48">
        <v>2</v>
      </c>
      <c r="O205" s="49">
        <f t="shared" si="26"/>
        <v>20</v>
      </c>
      <c r="P205" s="48">
        <v>0</v>
      </c>
      <c r="Q205" s="48">
        <v>4</v>
      </c>
      <c r="R205" s="48">
        <v>16</v>
      </c>
      <c r="S205" s="49">
        <v>26</v>
      </c>
      <c r="T205" s="50">
        <v>32</v>
      </c>
      <c r="U205" s="50">
        <f t="shared" si="27"/>
        <v>800</v>
      </c>
      <c r="V205" s="50"/>
      <c r="W205" s="83">
        <f t="shared" si="25"/>
        <v>58</v>
      </c>
      <c r="X205" s="50">
        <f t="shared" si="24"/>
        <v>58</v>
      </c>
      <c r="Y205" s="114">
        <f>SUM(X205:X208)</f>
        <v>222</v>
      </c>
    </row>
    <row r="206" spans="1:25" s="30" customFormat="1" ht="27" customHeight="1" x14ac:dyDescent="0.15">
      <c r="A206" s="54" t="s">
        <v>323</v>
      </c>
      <c r="B206" s="43" t="s">
        <v>324</v>
      </c>
      <c r="C206" s="147"/>
      <c r="D206" s="43">
        <v>48</v>
      </c>
      <c r="E206" s="43">
        <v>1</v>
      </c>
      <c r="F206" s="44">
        <v>60244</v>
      </c>
      <c r="G206" s="45" t="s">
        <v>143</v>
      </c>
      <c r="H206" s="46" t="s">
        <v>10</v>
      </c>
      <c r="I206" s="46">
        <v>4</v>
      </c>
      <c r="J206" s="46">
        <v>4</v>
      </c>
      <c r="K206" s="47">
        <v>25</v>
      </c>
      <c r="L206" s="48" t="s">
        <v>413</v>
      </c>
      <c r="M206" s="46">
        <v>4</v>
      </c>
      <c r="N206" s="48">
        <v>2</v>
      </c>
      <c r="O206" s="49">
        <f t="shared" si="26"/>
        <v>28</v>
      </c>
      <c r="P206" s="48">
        <v>4</v>
      </c>
      <c r="Q206" s="48">
        <v>4</v>
      </c>
      <c r="R206" s="48">
        <v>20</v>
      </c>
      <c r="S206" s="49">
        <v>34</v>
      </c>
      <c r="T206" s="50">
        <v>32</v>
      </c>
      <c r="U206" s="50">
        <f t="shared" si="27"/>
        <v>800</v>
      </c>
      <c r="V206" s="50"/>
      <c r="W206" s="83">
        <f t="shared" si="25"/>
        <v>66</v>
      </c>
      <c r="X206" s="50">
        <f t="shared" si="24"/>
        <v>66</v>
      </c>
      <c r="Y206" s="115"/>
    </row>
    <row r="207" spans="1:25" s="30" customFormat="1" ht="33.75" customHeight="1" x14ac:dyDescent="0.15">
      <c r="A207" s="54" t="s">
        <v>91</v>
      </c>
      <c r="B207" s="43" t="s">
        <v>92</v>
      </c>
      <c r="C207" s="147"/>
      <c r="D207" s="43">
        <v>45</v>
      </c>
      <c r="E207" s="43">
        <v>1</v>
      </c>
      <c r="F207" s="44">
        <v>60178</v>
      </c>
      <c r="G207" s="45" t="s">
        <v>144</v>
      </c>
      <c r="H207" s="46" t="s">
        <v>14</v>
      </c>
      <c r="I207" s="46">
        <v>3</v>
      </c>
      <c r="J207" s="46">
        <v>3</v>
      </c>
      <c r="K207" s="47">
        <v>25</v>
      </c>
      <c r="L207" s="48" t="s">
        <v>264</v>
      </c>
      <c r="M207" s="46">
        <v>3</v>
      </c>
      <c r="N207" s="46">
        <v>3</v>
      </c>
      <c r="O207" s="49">
        <f t="shared" si="26"/>
        <v>20</v>
      </c>
      <c r="P207" s="48">
        <v>3</v>
      </c>
      <c r="Q207" s="48">
        <v>3</v>
      </c>
      <c r="R207" s="48">
        <v>14</v>
      </c>
      <c r="S207" s="49">
        <v>26</v>
      </c>
      <c r="T207" s="50">
        <v>24</v>
      </c>
      <c r="U207" s="50">
        <f t="shared" si="27"/>
        <v>600</v>
      </c>
      <c r="V207" s="50"/>
      <c r="W207" s="83">
        <f t="shared" si="25"/>
        <v>50</v>
      </c>
      <c r="X207" s="50">
        <f t="shared" si="24"/>
        <v>50</v>
      </c>
      <c r="Y207" s="115"/>
    </row>
    <row r="208" spans="1:25" s="30" customFormat="1" ht="33" customHeight="1" x14ac:dyDescent="0.15">
      <c r="A208" s="54" t="s">
        <v>98</v>
      </c>
      <c r="B208" s="43" t="s">
        <v>99</v>
      </c>
      <c r="C208" s="144"/>
      <c r="D208" s="43">
        <v>51</v>
      </c>
      <c r="E208" s="43">
        <v>1</v>
      </c>
      <c r="F208" s="44">
        <v>60178</v>
      </c>
      <c r="G208" s="45" t="s">
        <v>144</v>
      </c>
      <c r="H208" s="91" t="s">
        <v>14</v>
      </c>
      <c r="I208" s="91">
        <v>3</v>
      </c>
      <c r="J208" s="46">
        <v>3</v>
      </c>
      <c r="K208" s="47">
        <v>25</v>
      </c>
      <c r="L208" s="48" t="s">
        <v>267</v>
      </c>
      <c r="M208" s="48">
        <v>3</v>
      </c>
      <c r="N208" s="48">
        <v>3</v>
      </c>
      <c r="O208" s="49">
        <f t="shared" si="26"/>
        <v>18</v>
      </c>
      <c r="P208" s="48">
        <v>3</v>
      </c>
      <c r="Q208" s="48">
        <v>3</v>
      </c>
      <c r="R208" s="48">
        <v>12</v>
      </c>
      <c r="S208" s="49">
        <v>24</v>
      </c>
      <c r="T208" s="50">
        <v>24</v>
      </c>
      <c r="U208" s="50">
        <f t="shared" si="27"/>
        <v>600</v>
      </c>
      <c r="V208" s="50"/>
      <c r="W208" s="83">
        <f t="shared" si="25"/>
        <v>48</v>
      </c>
      <c r="X208" s="50">
        <f t="shared" ref="X208:X240" si="28">W208*E208</f>
        <v>48</v>
      </c>
      <c r="Y208" s="116"/>
    </row>
    <row r="209" spans="1:25" s="30" customFormat="1" ht="38.25" customHeight="1" x14ac:dyDescent="0.15">
      <c r="A209" s="54" t="s">
        <v>268</v>
      </c>
      <c r="B209" s="43" t="s">
        <v>42</v>
      </c>
      <c r="C209" s="114" t="s">
        <v>428</v>
      </c>
      <c r="D209" s="43">
        <v>36</v>
      </c>
      <c r="E209" s="43">
        <v>1</v>
      </c>
      <c r="F209" s="44">
        <v>60330</v>
      </c>
      <c r="G209" s="45" t="s">
        <v>145</v>
      </c>
      <c r="H209" s="43" t="s">
        <v>14</v>
      </c>
      <c r="I209" s="43">
        <v>3</v>
      </c>
      <c r="J209" s="43">
        <v>2</v>
      </c>
      <c r="K209" s="43">
        <v>30</v>
      </c>
      <c r="L209" s="48" t="s">
        <v>233</v>
      </c>
      <c r="M209" s="48">
        <v>2</v>
      </c>
      <c r="N209" s="48">
        <v>2</v>
      </c>
      <c r="O209" s="49">
        <f t="shared" si="26"/>
        <v>10</v>
      </c>
      <c r="P209" s="48">
        <v>0</v>
      </c>
      <c r="Q209" s="48">
        <v>2</v>
      </c>
      <c r="R209" s="48">
        <v>8</v>
      </c>
      <c r="S209" s="49">
        <v>14</v>
      </c>
      <c r="T209" s="50">
        <v>16</v>
      </c>
      <c r="U209" s="50">
        <f t="shared" si="27"/>
        <v>480</v>
      </c>
      <c r="V209" s="114">
        <v>960</v>
      </c>
      <c r="W209" s="83">
        <f t="shared" si="25"/>
        <v>30</v>
      </c>
      <c r="X209" s="50">
        <f t="shared" si="28"/>
        <v>30</v>
      </c>
      <c r="Y209" s="114">
        <v>64</v>
      </c>
    </row>
    <row r="210" spans="1:25" s="30" customFormat="1" ht="36" customHeight="1" x14ac:dyDescent="0.15">
      <c r="A210" s="54" t="s">
        <v>323</v>
      </c>
      <c r="B210" s="43" t="s">
        <v>324</v>
      </c>
      <c r="C210" s="116" t="s">
        <v>428</v>
      </c>
      <c r="D210" s="43">
        <v>48</v>
      </c>
      <c r="E210" s="43">
        <v>1</v>
      </c>
      <c r="F210" s="44">
        <v>60324</v>
      </c>
      <c r="G210" s="45" t="s">
        <v>429</v>
      </c>
      <c r="H210" s="46" t="s">
        <v>14</v>
      </c>
      <c r="I210" s="46">
        <v>3</v>
      </c>
      <c r="J210" s="46">
        <v>2</v>
      </c>
      <c r="K210" s="43">
        <v>30</v>
      </c>
      <c r="L210" s="56" t="s">
        <v>251</v>
      </c>
      <c r="M210" s="46">
        <v>2</v>
      </c>
      <c r="N210" s="56">
        <v>2</v>
      </c>
      <c r="O210" s="49">
        <f t="shared" si="26"/>
        <v>14</v>
      </c>
      <c r="P210" s="56">
        <v>2</v>
      </c>
      <c r="Q210" s="56">
        <v>2</v>
      </c>
      <c r="R210" s="56">
        <v>10</v>
      </c>
      <c r="S210" s="49">
        <v>18</v>
      </c>
      <c r="T210" s="57">
        <v>16</v>
      </c>
      <c r="U210" s="50">
        <f t="shared" si="27"/>
        <v>480</v>
      </c>
      <c r="V210" s="116"/>
      <c r="W210" s="83">
        <f t="shared" si="25"/>
        <v>34</v>
      </c>
      <c r="X210" s="50">
        <f t="shared" si="28"/>
        <v>34</v>
      </c>
      <c r="Y210" s="116"/>
    </row>
    <row r="211" spans="1:25" s="30" customFormat="1" ht="30" customHeight="1" x14ac:dyDescent="0.15">
      <c r="A211" s="54" t="s">
        <v>286</v>
      </c>
      <c r="B211" s="43" t="s">
        <v>287</v>
      </c>
      <c r="C211" s="143" t="s">
        <v>430</v>
      </c>
      <c r="D211" s="43">
        <v>65</v>
      </c>
      <c r="E211" s="43">
        <v>1.3</v>
      </c>
      <c r="F211" s="44">
        <v>60016</v>
      </c>
      <c r="G211" s="45" t="s">
        <v>32</v>
      </c>
      <c r="H211" s="46" t="s">
        <v>10</v>
      </c>
      <c r="I211" s="46">
        <v>1</v>
      </c>
      <c r="J211" s="46">
        <v>2</v>
      </c>
      <c r="K211" s="47">
        <v>75</v>
      </c>
      <c r="L211" s="82" t="s">
        <v>236</v>
      </c>
      <c r="M211" s="46">
        <v>2</v>
      </c>
      <c r="N211" s="82">
        <v>2</v>
      </c>
      <c r="O211" s="49">
        <f t="shared" si="26"/>
        <v>14</v>
      </c>
      <c r="P211" s="82">
        <v>2</v>
      </c>
      <c r="Q211" s="82">
        <v>2</v>
      </c>
      <c r="R211" s="82">
        <v>10</v>
      </c>
      <c r="S211" s="49">
        <v>18</v>
      </c>
      <c r="T211" s="83">
        <v>16</v>
      </c>
      <c r="U211" s="50">
        <f t="shared" si="27"/>
        <v>1560</v>
      </c>
      <c r="V211" s="137">
        <f>U211+U212+U213</f>
        <v>3960</v>
      </c>
      <c r="W211" s="83">
        <f t="shared" si="25"/>
        <v>34</v>
      </c>
      <c r="X211" s="50">
        <f t="shared" si="28"/>
        <v>44.2</v>
      </c>
      <c r="Y211" s="114">
        <f>SUM(X211:X213)</f>
        <v>108.2</v>
      </c>
    </row>
    <row r="212" spans="1:25" s="30" customFormat="1" ht="46.5" customHeight="1" x14ac:dyDescent="0.15">
      <c r="A212" s="54" t="s">
        <v>91</v>
      </c>
      <c r="B212" s="43" t="s">
        <v>92</v>
      </c>
      <c r="C212" s="147"/>
      <c r="D212" s="43">
        <v>45</v>
      </c>
      <c r="E212" s="43">
        <v>1</v>
      </c>
      <c r="F212" s="44">
        <v>60016</v>
      </c>
      <c r="G212" s="45" t="s">
        <v>32</v>
      </c>
      <c r="H212" s="46" t="s">
        <v>10</v>
      </c>
      <c r="I212" s="46">
        <v>1</v>
      </c>
      <c r="J212" s="46">
        <v>2</v>
      </c>
      <c r="K212" s="47">
        <v>75</v>
      </c>
      <c r="L212" s="56" t="s">
        <v>219</v>
      </c>
      <c r="M212" s="46">
        <v>2</v>
      </c>
      <c r="N212" s="46">
        <v>2</v>
      </c>
      <c r="O212" s="49">
        <f t="shared" si="26"/>
        <v>12</v>
      </c>
      <c r="P212" s="56">
        <v>0</v>
      </c>
      <c r="Q212" s="56">
        <v>2</v>
      </c>
      <c r="R212" s="56">
        <v>10</v>
      </c>
      <c r="S212" s="49">
        <v>16</v>
      </c>
      <c r="T212" s="57">
        <v>16</v>
      </c>
      <c r="U212" s="50">
        <f t="shared" si="27"/>
        <v>1200</v>
      </c>
      <c r="V212" s="138"/>
      <c r="W212" s="83">
        <f t="shared" si="25"/>
        <v>32</v>
      </c>
      <c r="X212" s="50">
        <f t="shared" si="28"/>
        <v>32</v>
      </c>
      <c r="Y212" s="115"/>
    </row>
    <row r="213" spans="1:25" s="30" customFormat="1" ht="41.1" customHeight="1" x14ac:dyDescent="0.15">
      <c r="A213" s="54" t="s">
        <v>18</v>
      </c>
      <c r="B213" s="43" t="s">
        <v>19</v>
      </c>
      <c r="C213" s="144"/>
      <c r="D213" s="43">
        <v>46</v>
      </c>
      <c r="E213" s="43">
        <v>1</v>
      </c>
      <c r="F213" s="44">
        <v>60016</v>
      </c>
      <c r="G213" s="51" t="s">
        <v>104</v>
      </c>
      <c r="H213" s="52" t="s">
        <v>10</v>
      </c>
      <c r="I213" s="52">
        <v>1</v>
      </c>
      <c r="J213" s="52">
        <v>2</v>
      </c>
      <c r="K213" s="47">
        <v>75</v>
      </c>
      <c r="L213" s="48" t="s">
        <v>252</v>
      </c>
      <c r="M213" s="48">
        <v>2</v>
      </c>
      <c r="N213" s="48">
        <v>2</v>
      </c>
      <c r="O213" s="49">
        <f t="shared" si="26"/>
        <v>12</v>
      </c>
      <c r="P213" s="48">
        <v>2</v>
      </c>
      <c r="Q213" s="48">
        <v>2</v>
      </c>
      <c r="R213" s="48">
        <v>8</v>
      </c>
      <c r="S213" s="49">
        <v>16</v>
      </c>
      <c r="T213" s="50">
        <v>16</v>
      </c>
      <c r="U213" s="50">
        <f t="shared" si="27"/>
        <v>1200</v>
      </c>
      <c r="V213" s="139"/>
      <c r="W213" s="83">
        <f t="shared" si="25"/>
        <v>32</v>
      </c>
      <c r="X213" s="50">
        <f t="shared" si="28"/>
        <v>32</v>
      </c>
      <c r="Y213" s="116"/>
    </row>
    <row r="214" spans="1:25" s="30" customFormat="1" ht="42.75" x14ac:dyDescent="0.15">
      <c r="A214" s="54" t="s">
        <v>270</v>
      </c>
      <c r="B214" s="43" t="s">
        <v>45</v>
      </c>
      <c r="C214" s="160" t="s">
        <v>431</v>
      </c>
      <c r="D214" s="43">
        <v>34</v>
      </c>
      <c r="E214" s="43">
        <v>1</v>
      </c>
      <c r="F214" s="44">
        <v>60009</v>
      </c>
      <c r="G214" s="54" t="s">
        <v>146</v>
      </c>
      <c r="H214" s="43" t="s">
        <v>14</v>
      </c>
      <c r="I214" s="43">
        <v>3</v>
      </c>
      <c r="J214" s="43">
        <v>3</v>
      </c>
      <c r="K214" s="88">
        <v>30</v>
      </c>
      <c r="L214" s="72" t="s">
        <v>273</v>
      </c>
      <c r="M214" s="72">
        <v>3</v>
      </c>
      <c r="N214" s="72">
        <v>3</v>
      </c>
      <c r="O214" s="49">
        <f t="shared" si="26"/>
        <v>21</v>
      </c>
      <c r="P214" s="72">
        <v>3</v>
      </c>
      <c r="Q214" s="72">
        <v>3</v>
      </c>
      <c r="R214" s="72">
        <v>15</v>
      </c>
      <c r="S214" s="49">
        <v>27</v>
      </c>
      <c r="T214" s="73">
        <v>24</v>
      </c>
      <c r="U214" s="50">
        <f t="shared" si="27"/>
        <v>720</v>
      </c>
      <c r="V214" s="73"/>
      <c r="W214" s="83">
        <f t="shared" si="25"/>
        <v>51</v>
      </c>
      <c r="X214" s="50">
        <f t="shared" si="28"/>
        <v>51</v>
      </c>
      <c r="Y214" s="114">
        <f>SUM(X214:X218)</f>
        <v>261.3</v>
      </c>
    </row>
    <row r="215" spans="1:25" s="30" customFormat="1" ht="30" customHeight="1" x14ac:dyDescent="0.15">
      <c r="A215" s="54" t="s">
        <v>59</v>
      </c>
      <c r="B215" s="43" t="s">
        <v>258</v>
      </c>
      <c r="C215" s="161"/>
      <c r="D215" s="43">
        <v>60</v>
      </c>
      <c r="E215" s="43">
        <v>1.3</v>
      </c>
      <c r="F215" s="44">
        <v>60279</v>
      </c>
      <c r="G215" s="54" t="s">
        <v>147</v>
      </c>
      <c r="H215" s="43" t="s">
        <v>14</v>
      </c>
      <c r="I215" s="43">
        <v>3</v>
      </c>
      <c r="J215" s="43">
        <v>3</v>
      </c>
      <c r="K215" s="43">
        <v>30</v>
      </c>
      <c r="L215" s="48" t="s">
        <v>264</v>
      </c>
      <c r="M215" s="43">
        <v>3</v>
      </c>
      <c r="N215" s="48">
        <v>3</v>
      </c>
      <c r="O215" s="49">
        <f t="shared" si="26"/>
        <v>21</v>
      </c>
      <c r="P215" s="48">
        <v>3</v>
      </c>
      <c r="Q215" s="48">
        <v>3</v>
      </c>
      <c r="R215" s="48">
        <v>15</v>
      </c>
      <c r="S215" s="49">
        <v>27</v>
      </c>
      <c r="T215" s="50">
        <v>24</v>
      </c>
      <c r="U215" s="50">
        <f t="shared" si="27"/>
        <v>936</v>
      </c>
      <c r="V215" s="50"/>
      <c r="W215" s="83">
        <f t="shared" si="25"/>
        <v>51</v>
      </c>
      <c r="X215" s="50">
        <f t="shared" si="28"/>
        <v>66.3</v>
      </c>
      <c r="Y215" s="115"/>
    </row>
    <row r="216" spans="1:25" s="30" customFormat="1" ht="33" customHeight="1" x14ac:dyDescent="0.15">
      <c r="A216" s="54" t="s">
        <v>61</v>
      </c>
      <c r="B216" s="43" t="s">
        <v>296</v>
      </c>
      <c r="C216" s="161"/>
      <c r="D216" s="43">
        <v>59</v>
      </c>
      <c r="E216" s="43">
        <v>1</v>
      </c>
      <c r="F216" s="44">
        <v>60279</v>
      </c>
      <c r="G216" s="54" t="s">
        <v>147</v>
      </c>
      <c r="H216" s="43" t="s">
        <v>14</v>
      </c>
      <c r="I216" s="43">
        <v>3</v>
      </c>
      <c r="J216" s="43">
        <v>3</v>
      </c>
      <c r="K216" s="43">
        <v>30</v>
      </c>
      <c r="L216" s="48" t="s">
        <v>269</v>
      </c>
      <c r="M216" s="48">
        <v>3</v>
      </c>
      <c r="N216" s="48">
        <v>3</v>
      </c>
      <c r="O216" s="49">
        <f t="shared" si="26"/>
        <v>18</v>
      </c>
      <c r="P216" s="48">
        <v>0</v>
      </c>
      <c r="Q216" s="48">
        <v>3</v>
      </c>
      <c r="R216" s="48">
        <v>15</v>
      </c>
      <c r="S216" s="49">
        <v>24</v>
      </c>
      <c r="T216" s="50">
        <v>21</v>
      </c>
      <c r="U216" s="50">
        <f t="shared" si="27"/>
        <v>630</v>
      </c>
      <c r="V216" s="50"/>
      <c r="W216" s="83">
        <f t="shared" si="25"/>
        <v>45</v>
      </c>
      <c r="X216" s="50">
        <f t="shared" si="28"/>
        <v>45</v>
      </c>
      <c r="Y216" s="115"/>
    </row>
    <row r="217" spans="1:25" s="30" customFormat="1" ht="27.75" customHeight="1" x14ac:dyDescent="0.15">
      <c r="A217" s="54" t="s">
        <v>49</v>
      </c>
      <c r="B217" s="43" t="s">
        <v>31</v>
      </c>
      <c r="C217" s="161"/>
      <c r="D217" s="43">
        <v>30</v>
      </c>
      <c r="E217" s="43">
        <v>1</v>
      </c>
      <c r="F217" s="44">
        <v>60279</v>
      </c>
      <c r="G217" s="54" t="s">
        <v>147</v>
      </c>
      <c r="H217" s="43" t="s">
        <v>14</v>
      </c>
      <c r="I217" s="43">
        <v>3</v>
      </c>
      <c r="J217" s="43">
        <v>3</v>
      </c>
      <c r="K217" s="43">
        <v>30</v>
      </c>
      <c r="L217" s="48" t="s">
        <v>227</v>
      </c>
      <c r="M217" s="48">
        <v>3</v>
      </c>
      <c r="N217" s="48">
        <v>3</v>
      </c>
      <c r="O217" s="49">
        <f t="shared" si="26"/>
        <v>21</v>
      </c>
      <c r="P217" s="48">
        <v>3</v>
      </c>
      <c r="Q217" s="48">
        <v>3</v>
      </c>
      <c r="R217" s="48">
        <v>15</v>
      </c>
      <c r="S217" s="49">
        <v>27</v>
      </c>
      <c r="T217" s="50">
        <v>24</v>
      </c>
      <c r="U217" s="50">
        <f t="shared" si="27"/>
        <v>720</v>
      </c>
      <c r="V217" s="50"/>
      <c r="W217" s="83">
        <f t="shared" si="25"/>
        <v>51</v>
      </c>
      <c r="X217" s="50">
        <f t="shared" si="28"/>
        <v>51</v>
      </c>
      <c r="Y217" s="115"/>
    </row>
    <row r="218" spans="1:25" s="30" customFormat="1" ht="85.5" x14ac:dyDescent="0.15">
      <c r="A218" s="54" t="s">
        <v>36</v>
      </c>
      <c r="B218" s="43" t="s">
        <v>37</v>
      </c>
      <c r="C218" s="162"/>
      <c r="D218" s="43">
        <v>39</v>
      </c>
      <c r="E218" s="43">
        <v>1</v>
      </c>
      <c r="F218" s="44">
        <v>60009</v>
      </c>
      <c r="G218" s="54" t="s">
        <v>146</v>
      </c>
      <c r="H218" s="43" t="s">
        <v>14</v>
      </c>
      <c r="I218" s="43">
        <v>3</v>
      </c>
      <c r="J218" s="43">
        <v>3</v>
      </c>
      <c r="K218" s="88">
        <v>30</v>
      </c>
      <c r="L218" s="72" t="s">
        <v>366</v>
      </c>
      <c r="M218" s="72">
        <v>3</v>
      </c>
      <c r="N218" s="72">
        <v>3</v>
      </c>
      <c r="O218" s="49">
        <f t="shared" si="26"/>
        <v>18</v>
      </c>
      <c r="P218" s="72">
        <v>3</v>
      </c>
      <c r="Q218" s="72">
        <v>3</v>
      </c>
      <c r="R218" s="72">
        <v>12</v>
      </c>
      <c r="S218" s="49">
        <v>24</v>
      </c>
      <c r="T218" s="73">
        <v>24</v>
      </c>
      <c r="U218" s="50">
        <f t="shared" si="27"/>
        <v>720</v>
      </c>
      <c r="V218" s="73"/>
      <c r="W218" s="83">
        <f t="shared" si="25"/>
        <v>48</v>
      </c>
      <c r="X218" s="50">
        <f t="shared" si="28"/>
        <v>48</v>
      </c>
      <c r="Y218" s="116"/>
    </row>
    <row r="219" spans="1:25" s="30" customFormat="1" ht="26.1" customHeight="1" x14ac:dyDescent="0.15">
      <c r="A219" s="64" t="s">
        <v>248</v>
      </c>
      <c r="B219" s="43" t="s">
        <v>249</v>
      </c>
      <c r="C219" s="143" t="s">
        <v>148</v>
      </c>
      <c r="D219" s="43">
        <v>41</v>
      </c>
      <c r="E219" s="43">
        <v>1</v>
      </c>
      <c r="F219" s="44">
        <v>60233</v>
      </c>
      <c r="G219" s="54" t="s">
        <v>53</v>
      </c>
      <c r="H219" s="43" t="s">
        <v>10</v>
      </c>
      <c r="I219" s="43">
        <v>4</v>
      </c>
      <c r="J219" s="43">
        <v>2</v>
      </c>
      <c r="K219" s="47">
        <v>90</v>
      </c>
      <c r="L219" s="48" t="s">
        <v>219</v>
      </c>
      <c r="M219" s="48">
        <v>2</v>
      </c>
      <c r="N219" s="48">
        <v>2</v>
      </c>
      <c r="O219" s="49">
        <f t="shared" si="26"/>
        <v>4</v>
      </c>
      <c r="P219" s="48">
        <v>0</v>
      </c>
      <c r="Q219" s="48">
        <v>0</v>
      </c>
      <c r="R219" s="48">
        <v>4</v>
      </c>
      <c r="S219" s="49">
        <v>8</v>
      </c>
      <c r="T219" s="50">
        <v>16</v>
      </c>
      <c r="U219" s="50">
        <f t="shared" si="27"/>
        <v>1440</v>
      </c>
      <c r="V219" s="114">
        <f>U219+U220+U221+U222+U223+U224+U225+U226</f>
        <v>13680</v>
      </c>
      <c r="W219" s="83">
        <f t="shared" si="25"/>
        <v>24</v>
      </c>
      <c r="X219" s="50">
        <f t="shared" si="28"/>
        <v>24</v>
      </c>
      <c r="Y219" s="114">
        <f>SUM(X219:X226)</f>
        <v>280</v>
      </c>
    </row>
    <row r="220" spans="1:25" s="30" customFormat="1" ht="26.25" customHeight="1" x14ac:dyDescent="0.15">
      <c r="A220" s="64" t="s">
        <v>255</v>
      </c>
      <c r="B220" s="43" t="s">
        <v>256</v>
      </c>
      <c r="C220" s="147"/>
      <c r="D220" s="43">
        <v>40</v>
      </c>
      <c r="E220" s="43">
        <v>1</v>
      </c>
      <c r="F220" s="44">
        <v>60233</v>
      </c>
      <c r="G220" s="54" t="s">
        <v>53</v>
      </c>
      <c r="H220" s="43" t="s">
        <v>10</v>
      </c>
      <c r="I220" s="43">
        <v>4</v>
      </c>
      <c r="J220" s="43">
        <v>2</v>
      </c>
      <c r="K220" s="47">
        <v>90</v>
      </c>
      <c r="L220" s="48" t="s">
        <v>234</v>
      </c>
      <c r="M220" s="48"/>
      <c r="N220" s="48"/>
      <c r="O220" s="49"/>
      <c r="P220" s="48"/>
      <c r="Q220" s="48"/>
      <c r="R220" s="48">
        <v>2</v>
      </c>
      <c r="S220" s="49">
        <v>0</v>
      </c>
      <c r="T220" s="50">
        <v>14</v>
      </c>
      <c r="U220" s="50">
        <f t="shared" si="27"/>
        <v>1260</v>
      </c>
      <c r="V220" s="115"/>
      <c r="W220" s="83">
        <f t="shared" si="25"/>
        <v>14</v>
      </c>
      <c r="X220" s="50">
        <f t="shared" si="28"/>
        <v>14</v>
      </c>
      <c r="Y220" s="115"/>
    </row>
    <row r="221" spans="1:25" s="30" customFormat="1" ht="21" customHeight="1" x14ac:dyDescent="0.15">
      <c r="A221" s="64" t="s">
        <v>257</v>
      </c>
      <c r="B221" s="43" t="s">
        <v>258</v>
      </c>
      <c r="C221" s="147"/>
      <c r="D221" s="43">
        <v>38</v>
      </c>
      <c r="E221" s="43">
        <v>1</v>
      </c>
      <c r="F221" s="44">
        <v>60233</v>
      </c>
      <c r="G221" s="54" t="s">
        <v>53</v>
      </c>
      <c r="H221" s="43" t="s">
        <v>10</v>
      </c>
      <c r="I221" s="43">
        <v>4</v>
      </c>
      <c r="J221" s="43">
        <v>2</v>
      </c>
      <c r="K221" s="47">
        <v>90</v>
      </c>
      <c r="L221" s="48" t="s">
        <v>336</v>
      </c>
      <c r="M221" s="48">
        <v>2</v>
      </c>
      <c r="N221" s="48">
        <v>2</v>
      </c>
      <c r="O221" s="49">
        <f t="shared" ref="O221:O226" si="29">SUM(P221:R221)</f>
        <v>4</v>
      </c>
      <c r="P221" s="48">
        <v>2</v>
      </c>
      <c r="Q221" s="48">
        <v>0</v>
      </c>
      <c r="R221" s="48">
        <v>2</v>
      </c>
      <c r="S221" s="49">
        <v>8</v>
      </c>
      <c r="T221" s="50">
        <v>16</v>
      </c>
      <c r="U221" s="50">
        <f t="shared" si="27"/>
        <v>1440</v>
      </c>
      <c r="V221" s="115"/>
      <c r="W221" s="83">
        <f t="shared" si="25"/>
        <v>24</v>
      </c>
      <c r="X221" s="50">
        <f t="shared" si="28"/>
        <v>24</v>
      </c>
      <c r="Y221" s="115"/>
    </row>
    <row r="222" spans="1:25" s="30" customFormat="1" ht="24.95" customHeight="1" x14ac:dyDescent="0.15">
      <c r="A222" s="54" t="s">
        <v>91</v>
      </c>
      <c r="B222" s="43" t="s">
        <v>92</v>
      </c>
      <c r="C222" s="147"/>
      <c r="D222" s="43">
        <v>45</v>
      </c>
      <c r="E222" s="43">
        <v>1</v>
      </c>
      <c r="F222" s="44">
        <v>60043</v>
      </c>
      <c r="G222" s="45" t="s">
        <v>149</v>
      </c>
      <c r="H222" s="46" t="s">
        <v>10</v>
      </c>
      <c r="I222" s="46">
        <v>5</v>
      </c>
      <c r="J222" s="46">
        <v>4</v>
      </c>
      <c r="K222" s="47">
        <v>90</v>
      </c>
      <c r="L222" s="56" t="s">
        <v>409</v>
      </c>
      <c r="M222" s="46">
        <v>4</v>
      </c>
      <c r="N222" s="46">
        <v>4</v>
      </c>
      <c r="O222" s="49">
        <f t="shared" si="29"/>
        <v>28</v>
      </c>
      <c r="P222" s="56">
        <v>4</v>
      </c>
      <c r="Q222" s="56">
        <v>4</v>
      </c>
      <c r="R222" s="56">
        <v>20</v>
      </c>
      <c r="S222" s="49">
        <v>36</v>
      </c>
      <c r="T222" s="57">
        <v>32</v>
      </c>
      <c r="U222" s="50">
        <f t="shared" si="27"/>
        <v>2880</v>
      </c>
      <c r="V222" s="115"/>
      <c r="W222" s="83">
        <f t="shared" si="25"/>
        <v>68</v>
      </c>
      <c r="X222" s="50">
        <f t="shared" si="28"/>
        <v>68</v>
      </c>
      <c r="Y222" s="115"/>
    </row>
    <row r="223" spans="1:25" s="30" customFormat="1" ht="37.5" customHeight="1" x14ac:dyDescent="0.15">
      <c r="A223" s="54" t="s">
        <v>98</v>
      </c>
      <c r="B223" s="43" t="s">
        <v>99</v>
      </c>
      <c r="C223" s="147"/>
      <c r="D223" s="43">
        <v>51</v>
      </c>
      <c r="E223" s="43">
        <v>1</v>
      </c>
      <c r="F223" s="44">
        <v>60043</v>
      </c>
      <c r="G223" s="45" t="s">
        <v>149</v>
      </c>
      <c r="H223" s="46" t="s">
        <v>10</v>
      </c>
      <c r="I223" s="46">
        <v>5</v>
      </c>
      <c r="J223" s="46">
        <v>4</v>
      </c>
      <c r="K223" s="47">
        <v>90</v>
      </c>
      <c r="L223" s="56" t="s">
        <v>413</v>
      </c>
      <c r="M223" s="56">
        <v>4</v>
      </c>
      <c r="N223" s="56">
        <v>4</v>
      </c>
      <c r="O223" s="49">
        <f t="shared" si="29"/>
        <v>28</v>
      </c>
      <c r="P223" s="56">
        <v>4</v>
      </c>
      <c r="Q223" s="56">
        <v>4</v>
      </c>
      <c r="R223" s="56">
        <v>20</v>
      </c>
      <c r="S223" s="49">
        <v>36</v>
      </c>
      <c r="T223" s="57">
        <v>32</v>
      </c>
      <c r="U223" s="50">
        <f t="shared" si="27"/>
        <v>2880</v>
      </c>
      <c r="V223" s="115"/>
      <c r="W223" s="83">
        <f t="shared" si="25"/>
        <v>68</v>
      </c>
      <c r="X223" s="50">
        <f t="shared" si="28"/>
        <v>68</v>
      </c>
      <c r="Y223" s="115"/>
    </row>
    <row r="224" spans="1:25" s="30" customFormat="1" ht="21.95" customHeight="1" x14ac:dyDescent="0.15">
      <c r="A224" s="64" t="s">
        <v>77</v>
      </c>
      <c r="B224" s="43" t="s">
        <v>319</v>
      </c>
      <c r="C224" s="147"/>
      <c r="D224" s="43">
        <v>32</v>
      </c>
      <c r="E224" s="43">
        <v>1</v>
      </c>
      <c r="F224" s="44">
        <v>60233</v>
      </c>
      <c r="G224" s="45" t="s">
        <v>53</v>
      </c>
      <c r="H224" s="43" t="s">
        <v>10</v>
      </c>
      <c r="I224" s="43">
        <v>3</v>
      </c>
      <c r="J224" s="43">
        <v>2</v>
      </c>
      <c r="K224" s="47">
        <v>90</v>
      </c>
      <c r="L224" s="48" t="s">
        <v>233</v>
      </c>
      <c r="M224" s="48">
        <v>0</v>
      </c>
      <c r="N224" s="48">
        <v>2</v>
      </c>
      <c r="O224" s="49">
        <f t="shared" si="29"/>
        <v>12</v>
      </c>
      <c r="P224" s="48">
        <v>0</v>
      </c>
      <c r="Q224" s="48">
        <v>4</v>
      </c>
      <c r="R224" s="48">
        <v>8</v>
      </c>
      <c r="S224" s="49">
        <v>14</v>
      </c>
      <c r="T224" s="50">
        <v>14</v>
      </c>
      <c r="U224" s="50">
        <f t="shared" si="27"/>
        <v>1260</v>
      </c>
      <c r="V224" s="115"/>
      <c r="W224" s="83">
        <f t="shared" si="25"/>
        <v>28</v>
      </c>
      <c r="X224" s="50">
        <f t="shared" si="28"/>
        <v>28</v>
      </c>
      <c r="Y224" s="115"/>
    </row>
    <row r="225" spans="1:25" s="30" customFormat="1" ht="27" customHeight="1" x14ac:dyDescent="0.15">
      <c r="A225" s="64" t="s">
        <v>320</v>
      </c>
      <c r="B225" s="43" t="s">
        <v>230</v>
      </c>
      <c r="C225" s="147"/>
      <c r="D225" s="43">
        <v>32</v>
      </c>
      <c r="E225" s="43">
        <v>1</v>
      </c>
      <c r="F225" s="44">
        <v>60233</v>
      </c>
      <c r="G225" s="45" t="s">
        <v>53</v>
      </c>
      <c r="H225" s="43" t="s">
        <v>10</v>
      </c>
      <c r="I225" s="43">
        <v>3</v>
      </c>
      <c r="J225" s="43">
        <v>2</v>
      </c>
      <c r="K225" s="47">
        <v>90</v>
      </c>
      <c r="L225" s="48" t="s">
        <v>281</v>
      </c>
      <c r="M225" s="43">
        <v>2</v>
      </c>
      <c r="N225" s="48">
        <v>2</v>
      </c>
      <c r="O225" s="49">
        <f t="shared" si="29"/>
        <v>12</v>
      </c>
      <c r="P225" s="48">
        <v>2</v>
      </c>
      <c r="Q225" s="48">
        <v>2</v>
      </c>
      <c r="R225" s="48">
        <v>8</v>
      </c>
      <c r="S225" s="49">
        <v>16</v>
      </c>
      <c r="T225" s="50">
        <v>12</v>
      </c>
      <c r="U225" s="50">
        <f t="shared" si="27"/>
        <v>1080</v>
      </c>
      <c r="V225" s="115"/>
      <c r="W225" s="83">
        <f t="shared" si="25"/>
        <v>28</v>
      </c>
      <c r="X225" s="50">
        <f t="shared" si="28"/>
        <v>28</v>
      </c>
      <c r="Y225" s="115"/>
    </row>
    <row r="226" spans="1:25" s="30" customFormat="1" ht="21" customHeight="1" x14ac:dyDescent="0.15">
      <c r="A226" s="64" t="s">
        <v>78</v>
      </c>
      <c r="B226" s="43" t="s">
        <v>238</v>
      </c>
      <c r="C226" s="144"/>
      <c r="D226" s="43">
        <v>31</v>
      </c>
      <c r="E226" s="43">
        <v>1</v>
      </c>
      <c r="F226" s="44">
        <v>60233</v>
      </c>
      <c r="G226" s="45" t="s">
        <v>53</v>
      </c>
      <c r="H226" s="43" t="s">
        <v>10</v>
      </c>
      <c r="I226" s="43">
        <v>3</v>
      </c>
      <c r="J226" s="43">
        <v>2</v>
      </c>
      <c r="K226" s="47">
        <v>90</v>
      </c>
      <c r="L226" s="48" t="s">
        <v>252</v>
      </c>
      <c r="M226" s="48">
        <v>0</v>
      </c>
      <c r="N226" s="48">
        <v>2</v>
      </c>
      <c r="O226" s="49">
        <f t="shared" si="29"/>
        <v>8</v>
      </c>
      <c r="P226" s="48">
        <v>2</v>
      </c>
      <c r="Q226" s="48">
        <v>2</v>
      </c>
      <c r="R226" s="48">
        <v>4</v>
      </c>
      <c r="S226" s="49">
        <v>10</v>
      </c>
      <c r="T226" s="50">
        <v>16</v>
      </c>
      <c r="U226" s="50">
        <f t="shared" si="27"/>
        <v>1440</v>
      </c>
      <c r="V226" s="116"/>
      <c r="W226" s="83">
        <f t="shared" si="25"/>
        <v>26</v>
      </c>
      <c r="X226" s="50">
        <f t="shared" si="28"/>
        <v>26</v>
      </c>
      <c r="Y226" s="116"/>
    </row>
    <row r="227" spans="1:25" s="30" customFormat="1" ht="21" customHeight="1" x14ac:dyDescent="0.15">
      <c r="A227" s="64" t="s">
        <v>399</v>
      </c>
      <c r="B227" s="43"/>
      <c r="C227" s="55" t="s">
        <v>432</v>
      </c>
      <c r="D227" s="43"/>
      <c r="E227" s="43">
        <v>1.7</v>
      </c>
      <c r="F227" s="44"/>
      <c r="G227" s="54" t="s">
        <v>400</v>
      </c>
      <c r="H227" s="46" t="s">
        <v>14</v>
      </c>
      <c r="I227" s="43"/>
      <c r="J227" s="46"/>
      <c r="K227" s="43">
        <v>30</v>
      </c>
      <c r="L227" s="56"/>
      <c r="M227" s="56"/>
      <c r="N227" s="56"/>
      <c r="O227" s="49"/>
      <c r="P227" s="56"/>
      <c r="Q227" s="56"/>
      <c r="R227" s="56"/>
      <c r="S227" s="49"/>
      <c r="T227" s="57"/>
      <c r="U227" s="50">
        <f t="shared" ref="U227:U232" si="30">T227*K227*E227</f>
        <v>0</v>
      </c>
      <c r="V227" s="69">
        <v>480</v>
      </c>
      <c r="W227" s="83">
        <v>24</v>
      </c>
      <c r="X227" s="50">
        <f t="shared" si="28"/>
        <v>40.799999999999997</v>
      </c>
      <c r="Y227" s="50">
        <v>40.799999999999997</v>
      </c>
    </row>
    <row r="228" spans="1:25" s="30" customFormat="1" ht="57" x14ac:dyDescent="0.15">
      <c r="A228" s="54" t="s">
        <v>240</v>
      </c>
      <c r="B228" s="43" t="s">
        <v>26</v>
      </c>
      <c r="C228" s="67" t="s">
        <v>435</v>
      </c>
      <c r="D228" s="62" t="s">
        <v>27</v>
      </c>
      <c r="E228" s="43">
        <v>1</v>
      </c>
      <c r="F228" s="66" t="s">
        <v>150</v>
      </c>
      <c r="G228" s="51" t="s">
        <v>433</v>
      </c>
      <c r="H228" s="52" t="s">
        <v>434</v>
      </c>
      <c r="I228" s="52">
        <v>3</v>
      </c>
      <c r="J228" s="52">
        <v>2</v>
      </c>
      <c r="K228" s="67">
        <v>30</v>
      </c>
      <c r="L228" s="68" t="s">
        <v>336</v>
      </c>
      <c r="M228" s="68">
        <v>2</v>
      </c>
      <c r="N228" s="68">
        <v>2</v>
      </c>
      <c r="O228" s="49">
        <f>SUM(P228:R228)</f>
        <v>8</v>
      </c>
      <c r="P228" s="68">
        <v>0</v>
      </c>
      <c r="Q228" s="68">
        <v>2</v>
      </c>
      <c r="R228" s="68">
        <v>6</v>
      </c>
      <c r="S228" s="49">
        <v>12</v>
      </c>
      <c r="T228" s="69">
        <v>16</v>
      </c>
      <c r="U228" s="50">
        <f t="shared" si="30"/>
        <v>480</v>
      </c>
      <c r="V228" s="69"/>
      <c r="W228" s="83">
        <f t="shared" si="25"/>
        <v>28</v>
      </c>
      <c r="X228" s="50">
        <f t="shared" si="28"/>
        <v>28</v>
      </c>
      <c r="Y228" s="50">
        <v>28</v>
      </c>
    </row>
    <row r="229" spans="1:25" s="30" customFormat="1" ht="27" customHeight="1" x14ac:dyDescent="0.15">
      <c r="A229" s="54" t="s">
        <v>240</v>
      </c>
      <c r="B229" s="43" t="s">
        <v>26</v>
      </c>
      <c r="C229" s="163" t="s">
        <v>437</v>
      </c>
      <c r="D229" s="62" t="s">
        <v>27</v>
      </c>
      <c r="E229" s="43">
        <v>1</v>
      </c>
      <c r="F229" s="66" t="s">
        <v>151</v>
      </c>
      <c r="G229" s="51" t="s">
        <v>436</v>
      </c>
      <c r="H229" s="52" t="s">
        <v>242</v>
      </c>
      <c r="I229" s="52">
        <v>5</v>
      </c>
      <c r="J229" s="52">
        <v>6</v>
      </c>
      <c r="K229" s="67">
        <v>30</v>
      </c>
      <c r="L229" s="68" t="s">
        <v>438</v>
      </c>
      <c r="M229" s="68">
        <v>3</v>
      </c>
      <c r="N229" s="68">
        <v>6</v>
      </c>
      <c r="O229" s="49">
        <f>SUM(P229:R229)</f>
        <v>36</v>
      </c>
      <c r="P229" s="68">
        <v>6</v>
      </c>
      <c r="Q229" s="68">
        <v>3</v>
      </c>
      <c r="R229" s="68">
        <v>27</v>
      </c>
      <c r="S229" s="49">
        <v>45</v>
      </c>
      <c r="T229" s="69">
        <v>48</v>
      </c>
      <c r="U229" s="50">
        <f t="shared" si="30"/>
        <v>1440</v>
      </c>
      <c r="V229" s="50"/>
      <c r="W229" s="83">
        <f t="shared" si="25"/>
        <v>93</v>
      </c>
      <c r="X229" s="50">
        <f t="shared" si="28"/>
        <v>93</v>
      </c>
      <c r="Y229" s="114">
        <f>SUM(X229:X231)</f>
        <v>223</v>
      </c>
    </row>
    <row r="230" spans="1:25" s="30" customFormat="1" ht="71.25" x14ac:dyDescent="0.15">
      <c r="A230" s="54" t="s">
        <v>315</v>
      </c>
      <c r="B230" s="43" t="s">
        <v>311</v>
      </c>
      <c r="C230" s="164"/>
      <c r="D230" s="43">
        <v>33</v>
      </c>
      <c r="E230" s="43">
        <v>1</v>
      </c>
      <c r="F230" s="44">
        <v>60031</v>
      </c>
      <c r="G230" s="45" t="s">
        <v>120</v>
      </c>
      <c r="H230" s="43" t="s">
        <v>14</v>
      </c>
      <c r="I230" s="43">
        <v>4</v>
      </c>
      <c r="J230" s="43">
        <v>4</v>
      </c>
      <c r="K230" s="47">
        <v>30</v>
      </c>
      <c r="L230" s="48" t="s">
        <v>439</v>
      </c>
      <c r="M230" s="43">
        <v>4</v>
      </c>
      <c r="N230" s="43">
        <v>4</v>
      </c>
      <c r="O230" s="49">
        <f>SUM(P230:R230)</f>
        <v>28</v>
      </c>
      <c r="P230" s="43">
        <v>4</v>
      </c>
      <c r="Q230" s="43">
        <v>4</v>
      </c>
      <c r="R230" s="48">
        <v>20</v>
      </c>
      <c r="S230" s="49">
        <v>36</v>
      </c>
      <c r="T230" s="50">
        <v>32</v>
      </c>
      <c r="U230" s="50">
        <f t="shared" si="30"/>
        <v>960</v>
      </c>
      <c r="V230" s="50"/>
      <c r="W230" s="83">
        <f t="shared" si="25"/>
        <v>68</v>
      </c>
      <c r="X230" s="50">
        <f t="shared" si="28"/>
        <v>68</v>
      </c>
      <c r="Y230" s="115"/>
    </row>
    <row r="231" spans="1:25" s="30" customFormat="1" ht="24" customHeight="1" x14ac:dyDescent="0.15">
      <c r="A231" s="54" t="s">
        <v>310</v>
      </c>
      <c r="B231" s="43" t="s">
        <v>311</v>
      </c>
      <c r="C231" s="165"/>
      <c r="D231" s="43">
        <v>30</v>
      </c>
      <c r="E231" s="43">
        <v>1</v>
      </c>
      <c r="F231" s="44">
        <v>60031</v>
      </c>
      <c r="G231" s="45" t="s">
        <v>120</v>
      </c>
      <c r="H231" s="43" t="s">
        <v>14</v>
      </c>
      <c r="I231" s="43">
        <v>4</v>
      </c>
      <c r="J231" s="43">
        <v>4</v>
      </c>
      <c r="K231" s="47">
        <v>30</v>
      </c>
      <c r="L231" s="48" t="s">
        <v>421</v>
      </c>
      <c r="M231" s="43">
        <v>4</v>
      </c>
      <c r="N231" s="43">
        <v>4</v>
      </c>
      <c r="O231" s="49">
        <f>SUM(P231:R231)</f>
        <v>24</v>
      </c>
      <c r="P231" s="48">
        <v>2</v>
      </c>
      <c r="Q231" s="48">
        <v>2</v>
      </c>
      <c r="R231" s="48">
        <v>20</v>
      </c>
      <c r="S231" s="49">
        <v>32</v>
      </c>
      <c r="T231" s="50">
        <v>30</v>
      </c>
      <c r="U231" s="50">
        <f t="shared" si="30"/>
        <v>900</v>
      </c>
      <c r="V231" s="57"/>
      <c r="W231" s="83">
        <f t="shared" si="25"/>
        <v>62</v>
      </c>
      <c r="X231" s="50">
        <f t="shared" si="28"/>
        <v>62</v>
      </c>
      <c r="Y231" s="116"/>
    </row>
    <row r="232" spans="1:25" s="30" customFormat="1" ht="24" customHeight="1" x14ac:dyDescent="0.15">
      <c r="A232" s="51" t="s">
        <v>226</v>
      </c>
      <c r="B232" s="52" t="s">
        <v>12</v>
      </c>
      <c r="C232" s="145" t="s">
        <v>21</v>
      </c>
      <c r="D232" s="52">
        <v>23</v>
      </c>
      <c r="E232" s="43">
        <v>1</v>
      </c>
      <c r="F232" s="53">
        <v>60330</v>
      </c>
      <c r="G232" s="54" t="s">
        <v>152</v>
      </c>
      <c r="H232" s="55" t="s">
        <v>14</v>
      </c>
      <c r="I232" s="55">
        <v>3</v>
      </c>
      <c r="J232" s="55">
        <v>2</v>
      </c>
      <c r="K232" s="43">
        <v>30</v>
      </c>
      <c r="L232" s="56" t="s">
        <v>233</v>
      </c>
      <c r="M232" s="56">
        <v>2</v>
      </c>
      <c r="N232" s="56">
        <v>2</v>
      </c>
      <c r="O232" s="49">
        <f>SUM(P232:R232)</f>
        <v>12</v>
      </c>
      <c r="P232" s="56">
        <v>2</v>
      </c>
      <c r="Q232" s="56">
        <v>2</v>
      </c>
      <c r="R232" s="56">
        <v>8</v>
      </c>
      <c r="S232" s="49">
        <v>16</v>
      </c>
      <c r="T232" s="57">
        <v>16</v>
      </c>
      <c r="U232" s="50">
        <f t="shared" si="30"/>
        <v>480</v>
      </c>
      <c r="V232" s="76"/>
      <c r="W232" s="83">
        <f t="shared" si="25"/>
        <v>32</v>
      </c>
      <c r="X232" s="50">
        <f t="shared" si="28"/>
        <v>32</v>
      </c>
      <c r="Y232" s="114">
        <f>SUM(X232:X235)</f>
        <v>124.8</v>
      </c>
    </row>
    <row r="233" spans="1:25" ht="21.95" customHeight="1" x14ac:dyDescent="0.15">
      <c r="A233" s="3" t="s">
        <v>399</v>
      </c>
      <c r="B233" s="4"/>
      <c r="C233" s="148"/>
      <c r="D233" s="4"/>
      <c r="E233" s="43">
        <v>1.7</v>
      </c>
      <c r="F233" s="27"/>
      <c r="G233" s="54" t="s">
        <v>400</v>
      </c>
      <c r="H233" s="46" t="s">
        <v>14</v>
      </c>
      <c r="I233" s="43"/>
      <c r="J233" s="46"/>
      <c r="K233" s="43">
        <v>30</v>
      </c>
      <c r="L233" s="56"/>
      <c r="M233" s="56"/>
      <c r="N233" s="56"/>
      <c r="O233" s="49"/>
      <c r="P233" s="56"/>
      <c r="Q233" s="56"/>
      <c r="R233" s="56"/>
      <c r="S233" s="49"/>
      <c r="T233" s="57"/>
      <c r="U233" s="50">
        <v>0</v>
      </c>
      <c r="V233" s="73"/>
      <c r="W233" s="83">
        <v>24</v>
      </c>
      <c r="X233" s="50">
        <f t="shared" si="28"/>
        <v>40.799999999999997</v>
      </c>
      <c r="Y233" s="115"/>
    </row>
    <row r="234" spans="1:25" ht="21.95" customHeight="1" x14ac:dyDescent="0.15">
      <c r="A234" s="3"/>
      <c r="B234" s="105"/>
      <c r="C234" s="148"/>
      <c r="D234" s="105"/>
      <c r="E234" s="43">
        <v>1</v>
      </c>
      <c r="F234" s="27"/>
      <c r="G234" s="54" t="s">
        <v>508</v>
      </c>
      <c r="H234" s="46"/>
      <c r="I234" s="43"/>
      <c r="J234" s="46"/>
      <c r="K234" s="43"/>
      <c r="L234" s="56"/>
      <c r="M234" s="56"/>
      <c r="N234" s="56"/>
      <c r="O234" s="49"/>
      <c r="P234" s="56"/>
      <c r="Q234" s="56"/>
      <c r="R234" s="56"/>
      <c r="S234" s="49"/>
      <c r="T234" s="57"/>
      <c r="U234" s="50"/>
      <c r="V234" s="73"/>
      <c r="W234" s="83"/>
      <c r="X234" s="50">
        <v>10</v>
      </c>
      <c r="Y234" s="115"/>
    </row>
    <row r="235" spans="1:25" s="30" customFormat="1" ht="24" customHeight="1" x14ac:dyDescent="0.15">
      <c r="A235" s="54" t="s">
        <v>36</v>
      </c>
      <c r="B235" s="43" t="s">
        <v>37</v>
      </c>
      <c r="C235" s="146"/>
      <c r="D235" s="43">
        <v>39</v>
      </c>
      <c r="E235" s="43">
        <v>1</v>
      </c>
      <c r="F235" s="44">
        <v>60067</v>
      </c>
      <c r="G235" s="54" t="s">
        <v>153</v>
      </c>
      <c r="H235" s="43" t="s">
        <v>14</v>
      </c>
      <c r="I235" s="43">
        <v>3</v>
      </c>
      <c r="J235" s="43">
        <v>3</v>
      </c>
      <c r="K235" s="88">
        <v>30</v>
      </c>
      <c r="L235" s="75" t="s">
        <v>269</v>
      </c>
      <c r="M235" s="75">
        <v>3</v>
      </c>
      <c r="N235" s="75">
        <v>3</v>
      </c>
      <c r="O235" s="49">
        <f t="shared" ref="O235:O261" si="31">SUM(P235:R235)</f>
        <v>15</v>
      </c>
      <c r="P235" s="75">
        <v>0</v>
      </c>
      <c r="Q235" s="75">
        <v>3</v>
      </c>
      <c r="R235" s="75">
        <v>12</v>
      </c>
      <c r="S235" s="49">
        <v>21</v>
      </c>
      <c r="T235" s="76">
        <v>21</v>
      </c>
      <c r="U235" s="50">
        <f t="shared" ref="U235:U255" si="32">T235*K235*E235</f>
        <v>630</v>
      </c>
      <c r="V235" s="50">
        <v>750</v>
      </c>
      <c r="W235" s="83">
        <f t="shared" si="25"/>
        <v>42</v>
      </c>
      <c r="X235" s="50">
        <f t="shared" si="28"/>
        <v>42</v>
      </c>
      <c r="Y235" s="116"/>
    </row>
    <row r="236" spans="1:25" s="30" customFormat="1" ht="26.1" customHeight="1" x14ac:dyDescent="0.15">
      <c r="A236" s="54" t="s">
        <v>268</v>
      </c>
      <c r="B236" s="43" t="s">
        <v>42</v>
      </c>
      <c r="C236" s="47" t="s">
        <v>441</v>
      </c>
      <c r="D236" s="43">
        <v>36</v>
      </c>
      <c r="E236" s="43">
        <v>1</v>
      </c>
      <c r="F236" s="44">
        <v>60285</v>
      </c>
      <c r="G236" s="45" t="s">
        <v>440</v>
      </c>
      <c r="H236" s="43" t="s">
        <v>14</v>
      </c>
      <c r="I236" s="43">
        <v>4</v>
      </c>
      <c r="J236" s="43">
        <v>4</v>
      </c>
      <c r="K236" s="47">
        <v>25</v>
      </c>
      <c r="L236" s="48" t="s">
        <v>442</v>
      </c>
      <c r="M236" s="48">
        <v>4</v>
      </c>
      <c r="N236" s="48">
        <v>4</v>
      </c>
      <c r="O236" s="49">
        <f t="shared" si="31"/>
        <v>26</v>
      </c>
      <c r="P236" s="48">
        <v>2</v>
      </c>
      <c r="Q236" s="48">
        <v>4</v>
      </c>
      <c r="R236" s="48">
        <v>20</v>
      </c>
      <c r="S236" s="49">
        <v>34</v>
      </c>
      <c r="T236" s="50">
        <v>30</v>
      </c>
      <c r="U236" s="50">
        <f t="shared" si="32"/>
        <v>750</v>
      </c>
      <c r="V236" s="73">
        <v>350</v>
      </c>
      <c r="W236" s="83">
        <f t="shared" si="25"/>
        <v>64</v>
      </c>
      <c r="X236" s="50">
        <f t="shared" si="28"/>
        <v>64</v>
      </c>
      <c r="Y236" s="50">
        <v>64</v>
      </c>
    </row>
    <row r="237" spans="1:25" s="30" customFormat="1" ht="23.1" customHeight="1" x14ac:dyDescent="0.15">
      <c r="A237" s="54" t="s">
        <v>270</v>
      </c>
      <c r="B237" s="43" t="s">
        <v>45</v>
      </c>
      <c r="C237" s="88" t="s">
        <v>444</v>
      </c>
      <c r="D237" s="43">
        <v>34</v>
      </c>
      <c r="E237" s="43">
        <v>1</v>
      </c>
      <c r="F237" s="44"/>
      <c r="G237" s="54" t="s">
        <v>443</v>
      </c>
      <c r="H237" s="43" t="s">
        <v>30</v>
      </c>
      <c r="I237" s="43">
        <v>3</v>
      </c>
      <c r="J237" s="43">
        <v>2</v>
      </c>
      <c r="K237" s="88">
        <v>25</v>
      </c>
      <c r="L237" s="72" t="s">
        <v>259</v>
      </c>
      <c r="M237" s="72">
        <v>2</v>
      </c>
      <c r="N237" s="72">
        <v>2</v>
      </c>
      <c r="O237" s="49">
        <f t="shared" si="31"/>
        <v>10</v>
      </c>
      <c r="P237" s="72">
        <v>0</v>
      </c>
      <c r="Q237" s="72">
        <v>2</v>
      </c>
      <c r="R237" s="72">
        <v>8</v>
      </c>
      <c r="S237" s="49">
        <v>14</v>
      </c>
      <c r="T237" s="73">
        <v>14</v>
      </c>
      <c r="U237" s="50">
        <f t="shared" si="32"/>
        <v>350</v>
      </c>
      <c r="V237" s="114">
        <f>U237+U238+U239+U240</f>
        <v>4490</v>
      </c>
      <c r="W237" s="83">
        <f t="shared" si="25"/>
        <v>28</v>
      </c>
      <c r="X237" s="50">
        <f t="shared" si="28"/>
        <v>28</v>
      </c>
      <c r="Y237" s="50">
        <v>28</v>
      </c>
    </row>
    <row r="238" spans="1:25" s="30" customFormat="1" ht="42.75" customHeight="1" x14ac:dyDescent="0.15">
      <c r="A238" s="64" t="s">
        <v>248</v>
      </c>
      <c r="B238" s="43" t="s">
        <v>249</v>
      </c>
      <c r="C238" s="143" t="s">
        <v>155</v>
      </c>
      <c r="D238" s="43">
        <v>41</v>
      </c>
      <c r="E238" s="43">
        <v>1</v>
      </c>
      <c r="F238" s="44">
        <v>60261</v>
      </c>
      <c r="G238" s="54" t="s">
        <v>154</v>
      </c>
      <c r="H238" s="55" t="s">
        <v>14</v>
      </c>
      <c r="I238" s="43"/>
      <c r="J238" s="43">
        <v>2</v>
      </c>
      <c r="K238" s="47">
        <v>90</v>
      </c>
      <c r="L238" s="48" t="s">
        <v>251</v>
      </c>
      <c r="M238" s="48">
        <v>2</v>
      </c>
      <c r="N238" s="48">
        <v>2</v>
      </c>
      <c r="O238" s="49">
        <f t="shared" si="31"/>
        <v>6</v>
      </c>
      <c r="P238" s="48">
        <v>2</v>
      </c>
      <c r="Q238" s="70">
        <v>0</v>
      </c>
      <c r="R238" s="48">
        <v>4</v>
      </c>
      <c r="S238" s="49">
        <v>10</v>
      </c>
      <c r="T238" s="50">
        <v>16</v>
      </c>
      <c r="U238" s="50">
        <f t="shared" si="32"/>
        <v>1440</v>
      </c>
      <c r="V238" s="115"/>
      <c r="W238" s="83">
        <f t="shared" si="25"/>
        <v>26</v>
      </c>
      <c r="X238" s="50">
        <f t="shared" si="28"/>
        <v>26</v>
      </c>
      <c r="Y238" s="114">
        <f>SUM(X238:X241)</f>
        <v>96</v>
      </c>
    </row>
    <row r="239" spans="1:25" s="30" customFormat="1" ht="25.5" customHeight="1" x14ac:dyDescent="0.15">
      <c r="A239" s="64" t="s">
        <v>255</v>
      </c>
      <c r="B239" s="43" t="s">
        <v>256</v>
      </c>
      <c r="C239" s="147"/>
      <c r="D239" s="43">
        <v>40</v>
      </c>
      <c r="E239" s="43">
        <v>1</v>
      </c>
      <c r="F239" s="44"/>
      <c r="G239" s="54" t="s">
        <v>156</v>
      </c>
      <c r="H239" s="43" t="s">
        <v>30</v>
      </c>
      <c r="I239" s="43"/>
      <c r="J239" s="43">
        <v>2</v>
      </c>
      <c r="K239" s="47">
        <v>90</v>
      </c>
      <c r="L239" s="48" t="s">
        <v>336</v>
      </c>
      <c r="M239" s="48">
        <v>2</v>
      </c>
      <c r="N239" s="48">
        <v>2</v>
      </c>
      <c r="O239" s="49">
        <f t="shared" si="31"/>
        <v>4</v>
      </c>
      <c r="P239" s="48">
        <v>2</v>
      </c>
      <c r="Q239" s="48">
        <v>0</v>
      </c>
      <c r="R239" s="48">
        <v>2</v>
      </c>
      <c r="S239" s="49">
        <v>8</v>
      </c>
      <c r="T239" s="50">
        <v>16</v>
      </c>
      <c r="U239" s="50">
        <f t="shared" si="32"/>
        <v>1440</v>
      </c>
      <c r="V239" s="115"/>
      <c r="W239" s="83">
        <f t="shared" si="25"/>
        <v>24</v>
      </c>
      <c r="X239" s="50">
        <f t="shared" si="28"/>
        <v>24</v>
      </c>
      <c r="Y239" s="115"/>
    </row>
    <row r="240" spans="1:25" s="30" customFormat="1" ht="42.75" x14ac:dyDescent="0.15">
      <c r="A240" s="64" t="s">
        <v>257</v>
      </c>
      <c r="B240" s="43" t="s">
        <v>258</v>
      </c>
      <c r="C240" s="147"/>
      <c r="D240" s="43">
        <v>38</v>
      </c>
      <c r="E240" s="43">
        <v>1</v>
      </c>
      <c r="F240" s="44"/>
      <c r="G240" s="54" t="s">
        <v>156</v>
      </c>
      <c r="H240" s="43" t="s">
        <v>30</v>
      </c>
      <c r="I240" s="43"/>
      <c r="J240" s="43">
        <v>2</v>
      </c>
      <c r="K240" s="47">
        <v>90</v>
      </c>
      <c r="L240" s="48" t="s">
        <v>233</v>
      </c>
      <c r="M240" s="48">
        <v>2</v>
      </c>
      <c r="N240" s="48">
        <v>0</v>
      </c>
      <c r="O240" s="49">
        <f t="shared" si="31"/>
        <v>2</v>
      </c>
      <c r="P240" s="48">
        <v>0</v>
      </c>
      <c r="Q240" s="56">
        <v>0</v>
      </c>
      <c r="R240" s="48">
        <v>2</v>
      </c>
      <c r="S240" s="49">
        <v>4</v>
      </c>
      <c r="T240" s="50">
        <v>14</v>
      </c>
      <c r="U240" s="50">
        <f t="shared" si="32"/>
        <v>1260</v>
      </c>
      <c r="V240" s="116"/>
      <c r="W240" s="83">
        <f t="shared" si="25"/>
        <v>18</v>
      </c>
      <c r="X240" s="50">
        <f t="shared" si="28"/>
        <v>18</v>
      </c>
      <c r="Y240" s="115"/>
    </row>
    <row r="241" spans="1:25" s="30" customFormat="1" ht="21.95" customHeight="1" x14ac:dyDescent="0.15">
      <c r="A241" s="64" t="s">
        <v>217</v>
      </c>
      <c r="B241" s="43" t="s">
        <v>218</v>
      </c>
      <c r="C241" s="144"/>
      <c r="D241" s="43">
        <v>33</v>
      </c>
      <c r="E241" s="43">
        <v>1</v>
      </c>
      <c r="F241" s="44">
        <v>60260</v>
      </c>
      <c r="G241" s="45" t="s">
        <v>157</v>
      </c>
      <c r="H241" s="43" t="s">
        <v>14</v>
      </c>
      <c r="I241" s="43">
        <v>3</v>
      </c>
      <c r="J241" s="43">
        <v>2</v>
      </c>
      <c r="K241" s="47">
        <v>90</v>
      </c>
      <c r="L241" s="48" t="s">
        <v>234</v>
      </c>
      <c r="M241" s="48">
        <v>2</v>
      </c>
      <c r="N241" s="48">
        <v>2</v>
      </c>
      <c r="O241" s="49">
        <f t="shared" si="31"/>
        <v>12</v>
      </c>
      <c r="P241" s="48">
        <v>0</v>
      </c>
      <c r="Q241" s="48">
        <v>2</v>
      </c>
      <c r="R241" s="48">
        <v>10</v>
      </c>
      <c r="S241" s="49">
        <v>16</v>
      </c>
      <c r="T241" s="50">
        <v>12</v>
      </c>
      <c r="U241" s="50">
        <f t="shared" si="32"/>
        <v>1080</v>
      </c>
      <c r="V241" s="57"/>
      <c r="W241" s="83">
        <f t="shared" si="25"/>
        <v>28</v>
      </c>
      <c r="X241" s="50">
        <f t="shared" ref="X241:X256" si="33">W241*E241</f>
        <v>28</v>
      </c>
      <c r="Y241" s="116"/>
    </row>
    <row r="242" spans="1:25" s="30" customFormat="1" ht="26.1" customHeight="1" x14ac:dyDescent="0.15">
      <c r="A242" s="54" t="s">
        <v>91</v>
      </c>
      <c r="B242" s="43" t="s">
        <v>92</v>
      </c>
      <c r="C242" s="145" t="s">
        <v>159</v>
      </c>
      <c r="D242" s="43">
        <v>45</v>
      </c>
      <c r="E242" s="43">
        <v>1</v>
      </c>
      <c r="F242" s="44">
        <v>60124</v>
      </c>
      <c r="G242" s="45" t="s">
        <v>158</v>
      </c>
      <c r="H242" s="46" t="s">
        <v>14</v>
      </c>
      <c r="I242" s="46">
        <v>2</v>
      </c>
      <c r="J242" s="46">
        <v>2</v>
      </c>
      <c r="K242" s="43">
        <v>35</v>
      </c>
      <c r="L242" s="56" t="s">
        <v>234</v>
      </c>
      <c r="M242" s="46">
        <v>2</v>
      </c>
      <c r="N242" s="46">
        <v>2</v>
      </c>
      <c r="O242" s="49">
        <f t="shared" si="31"/>
        <v>10</v>
      </c>
      <c r="P242" s="56">
        <v>2</v>
      </c>
      <c r="Q242" s="56">
        <v>2</v>
      </c>
      <c r="R242" s="56">
        <v>6</v>
      </c>
      <c r="S242" s="49">
        <v>14</v>
      </c>
      <c r="T242" s="57">
        <v>14</v>
      </c>
      <c r="U242" s="50">
        <f t="shared" si="32"/>
        <v>490</v>
      </c>
      <c r="V242" s="57"/>
      <c r="W242" s="83">
        <f t="shared" si="25"/>
        <v>28</v>
      </c>
      <c r="X242" s="50">
        <f t="shared" si="33"/>
        <v>28</v>
      </c>
      <c r="Y242" s="114">
        <f>SUM(X242:X247)</f>
        <v>180</v>
      </c>
    </row>
    <row r="243" spans="1:25" s="30" customFormat="1" ht="33.75" customHeight="1" x14ac:dyDescent="0.15">
      <c r="A243" s="54" t="s">
        <v>98</v>
      </c>
      <c r="B243" s="43" t="s">
        <v>99</v>
      </c>
      <c r="C243" s="148"/>
      <c r="D243" s="43">
        <v>51</v>
      </c>
      <c r="E243" s="43">
        <v>1</v>
      </c>
      <c r="F243" s="44">
        <v>60124</v>
      </c>
      <c r="G243" s="45" t="s">
        <v>158</v>
      </c>
      <c r="H243" s="46" t="s">
        <v>14</v>
      </c>
      <c r="I243" s="46">
        <v>2</v>
      </c>
      <c r="J243" s="46">
        <v>2</v>
      </c>
      <c r="K243" s="43">
        <v>35</v>
      </c>
      <c r="L243" s="56" t="s">
        <v>236</v>
      </c>
      <c r="M243" s="56">
        <v>2</v>
      </c>
      <c r="N243" s="56">
        <v>2</v>
      </c>
      <c r="O243" s="49">
        <f t="shared" si="31"/>
        <v>14</v>
      </c>
      <c r="P243" s="56">
        <v>2</v>
      </c>
      <c r="Q243" s="56">
        <v>2</v>
      </c>
      <c r="R243" s="56">
        <v>10</v>
      </c>
      <c r="S243" s="49">
        <v>18</v>
      </c>
      <c r="T243" s="57">
        <v>16</v>
      </c>
      <c r="U243" s="50">
        <f t="shared" si="32"/>
        <v>560</v>
      </c>
      <c r="V243" s="50"/>
      <c r="W243" s="83">
        <f t="shared" si="25"/>
        <v>34</v>
      </c>
      <c r="X243" s="50">
        <f t="shared" si="33"/>
        <v>34</v>
      </c>
      <c r="Y243" s="115"/>
    </row>
    <row r="244" spans="1:25" s="30" customFormat="1" ht="27" customHeight="1" x14ac:dyDescent="0.15">
      <c r="A244" s="64" t="s">
        <v>77</v>
      </c>
      <c r="B244" s="43" t="s">
        <v>319</v>
      </c>
      <c r="C244" s="148"/>
      <c r="D244" s="43">
        <v>32</v>
      </c>
      <c r="E244" s="43">
        <v>1</v>
      </c>
      <c r="F244" s="44">
        <v>60230</v>
      </c>
      <c r="G244" s="45" t="s">
        <v>160</v>
      </c>
      <c r="H244" s="43" t="s">
        <v>14</v>
      </c>
      <c r="I244" s="43">
        <v>4</v>
      </c>
      <c r="J244" s="43">
        <v>2</v>
      </c>
      <c r="K244" s="43">
        <v>35</v>
      </c>
      <c r="L244" s="48" t="s">
        <v>308</v>
      </c>
      <c r="M244" s="43">
        <v>2</v>
      </c>
      <c r="N244" s="48">
        <v>2</v>
      </c>
      <c r="O244" s="49">
        <f t="shared" si="31"/>
        <v>14</v>
      </c>
      <c r="P244" s="48">
        <v>2</v>
      </c>
      <c r="Q244" s="48">
        <v>2</v>
      </c>
      <c r="R244" s="48">
        <v>10</v>
      </c>
      <c r="S244" s="49">
        <v>18</v>
      </c>
      <c r="T244" s="50">
        <v>14</v>
      </c>
      <c r="U244" s="50">
        <f t="shared" si="32"/>
        <v>490</v>
      </c>
      <c r="V244" s="50"/>
      <c r="W244" s="83">
        <f t="shared" si="25"/>
        <v>32</v>
      </c>
      <c r="X244" s="50">
        <f t="shared" si="33"/>
        <v>32</v>
      </c>
      <c r="Y244" s="115"/>
    </row>
    <row r="245" spans="1:25" s="30" customFormat="1" ht="71.25" x14ac:dyDescent="0.15">
      <c r="A245" s="64" t="s">
        <v>320</v>
      </c>
      <c r="B245" s="43" t="s">
        <v>230</v>
      </c>
      <c r="C245" s="148"/>
      <c r="D245" s="43">
        <v>32</v>
      </c>
      <c r="E245" s="43">
        <v>1</v>
      </c>
      <c r="F245" s="44">
        <v>60230</v>
      </c>
      <c r="G245" s="45" t="s">
        <v>160</v>
      </c>
      <c r="H245" s="43" t="s">
        <v>14</v>
      </c>
      <c r="I245" s="43">
        <v>4</v>
      </c>
      <c r="J245" s="43">
        <v>2</v>
      </c>
      <c r="K245" s="43">
        <v>35</v>
      </c>
      <c r="L245" s="48" t="s">
        <v>260</v>
      </c>
      <c r="M245" s="43">
        <v>2</v>
      </c>
      <c r="N245" s="48">
        <v>2</v>
      </c>
      <c r="O245" s="49">
        <f t="shared" si="31"/>
        <v>14</v>
      </c>
      <c r="P245" s="48">
        <v>2</v>
      </c>
      <c r="Q245" s="48">
        <v>2</v>
      </c>
      <c r="R245" s="48">
        <v>10</v>
      </c>
      <c r="S245" s="49">
        <v>18</v>
      </c>
      <c r="T245" s="50">
        <v>10</v>
      </c>
      <c r="U245" s="50">
        <f t="shared" si="32"/>
        <v>350</v>
      </c>
      <c r="V245" s="50"/>
      <c r="W245" s="83">
        <f t="shared" si="25"/>
        <v>28</v>
      </c>
      <c r="X245" s="50">
        <f t="shared" si="33"/>
        <v>28</v>
      </c>
      <c r="Y245" s="115"/>
    </row>
    <row r="246" spans="1:25" s="30" customFormat="1" ht="38.25" customHeight="1" x14ac:dyDescent="0.15">
      <c r="A246" s="64" t="s">
        <v>78</v>
      </c>
      <c r="B246" s="43" t="s">
        <v>238</v>
      </c>
      <c r="C246" s="148"/>
      <c r="D246" s="43">
        <v>31</v>
      </c>
      <c r="E246" s="43">
        <v>1</v>
      </c>
      <c r="F246" s="44">
        <v>60230</v>
      </c>
      <c r="G246" s="45" t="s">
        <v>160</v>
      </c>
      <c r="H246" s="43" t="s">
        <v>14</v>
      </c>
      <c r="I246" s="43">
        <v>4</v>
      </c>
      <c r="J246" s="43">
        <v>2</v>
      </c>
      <c r="K246" s="43">
        <v>35</v>
      </c>
      <c r="L246" s="48" t="s">
        <v>298</v>
      </c>
      <c r="M246" s="48">
        <v>2</v>
      </c>
      <c r="N246" s="48">
        <v>2</v>
      </c>
      <c r="O246" s="49">
        <f t="shared" si="31"/>
        <v>10</v>
      </c>
      <c r="P246" s="48">
        <v>2</v>
      </c>
      <c r="Q246" s="48">
        <v>2</v>
      </c>
      <c r="R246" s="48">
        <v>6</v>
      </c>
      <c r="S246" s="49">
        <v>14</v>
      </c>
      <c r="T246" s="50">
        <v>16</v>
      </c>
      <c r="U246" s="50">
        <f t="shared" si="32"/>
        <v>560</v>
      </c>
      <c r="V246" s="50"/>
      <c r="W246" s="83">
        <f t="shared" si="25"/>
        <v>30</v>
      </c>
      <c r="X246" s="50">
        <f t="shared" si="33"/>
        <v>30</v>
      </c>
      <c r="Y246" s="115"/>
    </row>
    <row r="247" spans="1:25" s="30" customFormat="1" ht="33" customHeight="1" x14ac:dyDescent="0.15">
      <c r="A247" s="64" t="s">
        <v>280</v>
      </c>
      <c r="B247" s="43" t="s">
        <v>249</v>
      </c>
      <c r="C247" s="146"/>
      <c r="D247" s="43">
        <v>27</v>
      </c>
      <c r="E247" s="43">
        <v>1</v>
      </c>
      <c r="F247" s="44">
        <v>60230</v>
      </c>
      <c r="G247" s="54" t="s">
        <v>160</v>
      </c>
      <c r="H247" s="43" t="s">
        <v>14</v>
      </c>
      <c r="I247" s="43">
        <v>4</v>
      </c>
      <c r="J247" s="43">
        <v>2</v>
      </c>
      <c r="K247" s="43">
        <v>35</v>
      </c>
      <c r="L247" s="48" t="s">
        <v>251</v>
      </c>
      <c r="M247" s="48">
        <v>2</v>
      </c>
      <c r="N247" s="48">
        <v>2</v>
      </c>
      <c r="O247" s="49">
        <f t="shared" si="31"/>
        <v>12</v>
      </c>
      <c r="P247" s="48">
        <v>2</v>
      </c>
      <c r="Q247" s="48">
        <v>2</v>
      </c>
      <c r="R247" s="48">
        <v>8</v>
      </c>
      <c r="S247" s="49">
        <v>16</v>
      </c>
      <c r="T247" s="50">
        <v>12</v>
      </c>
      <c r="U247" s="50">
        <f t="shared" si="32"/>
        <v>420</v>
      </c>
      <c r="V247" s="117">
        <v>1440</v>
      </c>
      <c r="W247" s="83">
        <f t="shared" si="25"/>
        <v>28</v>
      </c>
      <c r="X247" s="50">
        <f t="shared" si="33"/>
        <v>28</v>
      </c>
      <c r="Y247" s="116"/>
    </row>
    <row r="248" spans="1:25" s="30" customFormat="1" ht="33" customHeight="1" x14ac:dyDescent="0.15">
      <c r="A248" s="54" t="s">
        <v>315</v>
      </c>
      <c r="B248" s="43" t="s">
        <v>311</v>
      </c>
      <c r="C248" s="145" t="s">
        <v>162</v>
      </c>
      <c r="D248" s="43">
        <v>33</v>
      </c>
      <c r="E248" s="43">
        <v>1</v>
      </c>
      <c r="F248" s="44">
        <v>60058</v>
      </c>
      <c r="G248" s="54" t="s">
        <v>161</v>
      </c>
      <c r="H248" s="43" t="s">
        <v>10</v>
      </c>
      <c r="I248" s="43">
        <v>3</v>
      </c>
      <c r="J248" s="43">
        <v>3</v>
      </c>
      <c r="K248" s="43">
        <v>30</v>
      </c>
      <c r="L248" s="56" t="s">
        <v>366</v>
      </c>
      <c r="M248" s="43">
        <v>3</v>
      </c>
      <c r="N248" s="43">
        <v>3</v>
      </c>
      <c r="O248" s="49">
        <f t="shared" si="31"/>
        <v>21</v>
      </c>
      <c r="P248" s="43">
        <v>3</v>
      </c>
      <c r="Q248" s="43">
        <v>3</v>
      </c>
      <c r="R248" s="56">
        <v>15</v>
      </c>
      <c r="S248" s="49">
        <v>27</v>
      </c>
      <c r="T248" s="57">
        <v>24</v>
      </c>
      <c r="U248" s="50">
        <f t="shared" si="32"/>
        <v>720</v>
      </c>
      <c r="V248" s="119"/>
      <c r="W248" s="83">
        <f t="shared" si="25"/>
        <v>51</v>
      </c>
      <c r="X248" s="50">
        <f t="shared" si="33"/>
        <v>51</v>
      </c>
      <c r="Y248" s="114">
        <v>95</v>
      </c>
    </row>
    <row r="249" spans="1:25" s="30" customFormat="1" ht="24.95" customHeight="1" x14ac:dyDescent="0.15">
      <c r="A249" s="54" t="s">
        <v>310</v>
      </c>
      <c r="B249" s="43" t="s">
        <v>311</v>
      </c>
      <c r="C249" s="146"/>
      <c r="D249" s="43">
        <v>30</v>
      </c>
      <c r="E249" s="43">
        <v>1</v>
      </c>
      <c r="F249" s="44">
        <v>60058</v>
      </c>
      <c r="G249" s="54" t="s">
        <v>161</v>
      </c>
      <c r="H249" s="43" t="s">
        <v>10</v>
      </c>
      <c r="I249" s="43">
        <v>3</v>
      </c>
      <c r="J249" s="43">
        <v>3</v>
      </c>
      <c r="K249" s="43">
        <v>30</v>
      </c>
      <c r="L249" s="56" t="s">
        <v>272</v>
      </c>
      <c r="M249" s="43">
        <v>3</v>
      </c>
      <c r="N249" s="43">
        <v>3</v>
      </c>
      <c r="O249" s="49">
        <f t="shared" si="31"/>
        <v>14</v>
      </c>
      <c r="P249" s="56">
        <v>0</v>
      </c>
      <c r="Q249" s="56">
        <v>0</v>
      </c>
      <c r="R249" s="56">
        <v>14</v>
      </c>
      <c r="S249" s="49">
        <v>20</v>
      </c>
      <c r="T249" s="57">
        <v>24</v>
      </c>
      <c r="U249" s="50">
        <f t="shared" si="32"/>
        <v>720</v>
      </c>
      <c r="V249" s="50"/>
      <c r="W249" s="83">
        <f t="shared" si="25"/>
        <v>44</v>
      </c>
      <c r="X249" s="50">
        <f t="shared" si="33"/>
        <v>44</v>
      </c>
      <c r="Y249" s="116"/>
    </row>
    <row r="250" spans="1:25" s="30" customFormat="1" ht="21.95" customHeight="1" x14ac:dyDescent="0.15">
      <c r="A250" s="54" t="s">
        <v>262</v>
      </c>
      <c r="B250" s="43" t="s">
        <v>263</v>
      </c>
      <c r="C250" s="143" t="s">
        <v>445</v>
      </c>
      <c r="D250" s="43">
        <v>46</v>
      </c>
      <c r="E250" s="43">
        <v>1</v>
      </c>
      <c r="F250" s="44">
        <v>60312</v>
      </c>
      <c r="G250" s="45" t="s">
        <v>163</v>
      </c>
      <c r="H250" s="43" t="s">
        <v>14</v>
      </c>
      <c r="I250" s="43">
        <v>3</v>
      </c>
      <c r="J250" s="43">
        <v>2</v>
      </c>
      <c r="K250" s="47">
        <v>35</v>
      </c>
      <c r="L250" s="48" t="s">
        <v>260</v>
      </c>
      <c r="M250" s="48">
        <v>2</v>
      </c>
      <c r="N250" s="48">
        <v>2</v>
      </c>
      <c r="O250" s="49">
        <f t="shared" si="31"/>
        <v>14</v>
      </c>
      <c r="P250" s="48">
        <v>2</v>
      </c>
      <c r="Q250" s="48">
        <v>2</v>
      </c>
      <c r="R250" s="48">
        <v>10</v>
      </c>
      <c r="S250" s="49">
        <v>18</v>
      </c>
      <c r="T250" s="50">
        <v>16</v>
      </c>
      <c r="U250" s="50">
        <f t="shared" si="32"/>
        <v>560</v>
      </c>
      <c r="V250" s="50"/>
      <c r="W250" s="83">
        <f t="shared" si="25"/>
        <v>34</v>
      </c>
      <c r="X250" s="50">
        <f t="shared" si="33"/>
        <v>34</v>
      </c>
      <c r="Y250" s="114">
        <v>160</v>
      </c>
    </row>
    <row r="251" spans="1:25" s="30" customFormat="1" ht="30.75" customHeight="1" x14ac:dyDescent="0.15">
      <c r="A251" s="54" t="s">
        <v>265</v>
      </c>
      <c r="B251" s="43" t="s">
        <v>266</v>
      </c>
      <c r="C251" s="147"/>
      <c r="D251" s="43">
        <v>48</v>
      </c>
      <c r="E251" s="43">
        <v>1</v>
      </c>
      <c r="F251" s="44">
        <v>60312</v>
      </c>
      <c r="G251" s="45" t="s">
        <v>163</v>
      </c>
      <c r="H251" s="43" t="s">
        <v>14</v>
      </c>
      <c r="I251" s="43">
        <v>3</v>
      </c>
      <c r="J251" s="43">
        <v>2</v>
      </c>
      <c r="K251" s="47">
        <v>35</v>
      </c>
      <c r="L251" s="48" t="s">
        <v>219</v>
      </c>
      <c r="M251" s="48">
        <v>0</v>
      </c>
      <c r="N251" s="48">
        <v>2</v>
      </c>
      <c r="O251" s="49">
        <f t="shared" si="31"/>
        <v>9</v>
      </c>
      <c r="P251" s="48">
        <v>0</v>
      </c>
      <c r="Q251" s="48">
        <v>1</v>
      </c>
      <c r="R251" s="48">
        <v>8</v>
      </c>
      <c r="S251" s="49">
        <v>11</v>
      </c>
      <c r="T251" s="50">
        <v>16</v>
      </c>
      <c r="U251" s="50">
        <f t="shared" si="32"/>
        <v>560</v>
      </c>
      <c r="V251" s="76"/>
      <c r="W251" s="83">
        <v>28</v>
      </c>
      <c r="X251" s="50">
        <f t="shared" si="33"/>
        <v>28</v>
      </c>
      <c r="Y251" s="115"/>
    </row>
    <row r="252" spans="1:25" s="30" customFormat="1" ht="21.95" customHeight="1" x14ac:dyDescent="0.15">
      <c r="A252" s="54" t="s">
        <v>268</v>
      </c>
      <c r="B252" s="43" t="s">
        <v>42</v>
      </c>
      <c r="C252" s="147"/>
      <c r="D252" s="43">
        <v>36</v>
      </c>
      <c r="E252" s="43">
        <v>1</v>
      </c>
      <c r="F252" s="44">
        <v>60337</v>
      </c>
      <c r="G252" s="45" t="s">
        <v>164</v>
      </c>
      <c r="H252" s="46" t="s">
        <v>10</v>
      </c>
      <c r="I252" s="43">
        <v>3</v>
      </c>
      <c r="J252" s="43">
        <v>3</v>
      </c>
      <c r="K252" s="47">
        <v>35</v>
      </c>
      <c r="L252" s="75" t="s">
        <v>336</v>
      </c>
      <c r="M252" s="75">
        <v>2</v>
      </c>
      <c r="N252" s="75">
        <v>2</v>
      </c>
      <c r="O252" s="49">
        <f t="shared" si="31"/>
        <v>12</v>
      </c>
      <c r="P252" s="75">
        <v>2</v>
      </c>
      <c r="Q252" s="75">
        <v>2</v>
      </c>
      <c r="R252" s="75">
        <v>8</v>
      </c>
      <c r="S252" s="49">
        <v>16</v>
      </c>
      <c r="T252" s="76">
        <v>16</v>
      </c>
      <c r="U252" s="50">
        <f t="shared" si="32"/>
        <v>560</v>
      </c>
      <c r="V252" s="57"/>
      <c r="W252" s="83">
        <f t="shared" ref="W252:W261" si="34">T252+S252</f>
        <v>32</v>
      </c>
      <c r="X252" s="50">
        <f t="shared" si="33"/>
        <v>32</v>
      </c>
      <c r="Y252" s="115"/>
    </row>
    <row r="253" spans="1:25" s="30" customFormat="1" ht="26.1" customHeight="1" x14ac:dyDescent="0.15">
      <c r="A253" s="54" t="s">
        <v>323</v>
      </c>
      <c r="B253" s="43" t="s">
        <v>324</v>
      </c>
      <c r="C253" s="147"/>
      <c r="D253" s="43">
        <v>48</v>
      </c>
      <c r="E253" s="43">
        <v>1</v>
      </c>
      <c r="F253" s="44">
        <v>60337</v>
      </c>
      <c r="G253" s="45" t="s">
        <v>164</v>
      </c>
      <c r="H253" s="46" t="s">
        <v>14</v>
      </c>
      <c r="I253" s="46">
        <v>3</v>
      </c>
      <c r="J253" s="46">
        <v>2</v>
      </c>
      <c r="K253" s="47">
        <v>35</v>
      </c>
      <c r="L253" s="56" t="s">
        <v>252</v>
      </c>
      <c r="M253" s="46">
        <v>2</v>
      </c>
      <c r="N253" s="56">
        <v>2</v>
      </c>
      <c r="O253" s="49">
        <f t="shared" si="31"/>
        <v>12</v>
      </c>
      <c r="P253" s="56">
        <v>2</v>
      </c>
      <c r="Q253" s="56">
        <v>2</v>
      </c>
      <c r="R253" s="56">
        <v>8</v>
      </c>
      <c r="S253" s="49">
        <v>16</v>
      </c>
      <c r="T253" s="57">
        <v>16</v>
      </c>
      <c r="U253" s="50">
        <f t="shared" si="32"/>
        <v>560</v>
      </c>
      <c r="V253" s="73"/>
      <c r="W253" s="83">
        <f t="shared" si="34"/>
        <v>32</v>
      </c>
      <c r="X253" s="50">
        <f t="shared" si="33"/>
        <v>32</v>
      </c>
      <c r="Y253" s="115"/>
    </row>
    <row r="254" spans="1:25" s="30" customFormat="1" ht="26.25" customHeight="1" x14ac:dyDescent="0.15">
      <c r="A254" s="54" t="s">
        <v>270</v>
      </c>
      <c r="B254" s="43" t="s">
        <v>45</v>
      </c>
      <c r="C254" s="144"/>
      <c r="D254" s="43">
        <v>34</v>
      </c>
      <c r="E254" s="43">
        <v>1</v>
      </c>
      <c r="F254" s="44">
        <v>60324</v>
      </c>
      <c r="G254" s="54" t="s">
        <v>165</v>
      </c>
      <c r="H254" s="43" t="s">
        <v>14</v>
      </c>
      <c r="I254" s="43">
        <v>3</v>
      </c>
      <c r="J254" s="43">
        <v>2</v>
      </c>
      <c r="K254" s="47">
        <v>35</v>
      </c>
      <c r="L254" s="72" t="s">
        <v>308</v>
      </c>
      <c r="M254" s="72">
        <v>2</v>
      </c>
      <c r="N254" s="72">
        <v>2</v>
      </c>
      <c r="O254" s="49">
        <f t="shared" si="31"/>
        <v>14</v>
      </c>
      <c r="P254" s="72">
        <v>2</v>
      </c>
      <c r="Q254" s="72">
        <v>2</v>
      </c>
      <c r="R254" s="72">
        <v>10</v>
      </c>
      <c r="S254" s="49">
        <v>18</v>
      </c>
      <c r="T254" s="73">
        <v>16</v>
      </c>
      <c r="U254" s="50">
        <f t="shared" si="32"/>
        <v>560</v>
      </c>
      <c r="V254" s="114">
        <v>1100</v>
      </c>
      <c r="W254" s="83">
        <f t="shared" si="34"/>
        <v>34</v>
      </c>
      <c r="X254" s="50">
        <f t="shared" si="33"/>
        <v>34</v>
      </c>
      <c r="Y254" s="116"/>
    </row>
    <row r="255" spans="1:25" s="30" customFormat="1" ht="42.75" x14ac:dyDescent="0.15">
      <c r="A255" s="54" t="s">
        <v>289</v>
      </c>
      <c r="B255" s="43" t="s">
        <v>290</v>
      </c>
      <c r="C255" s="145" t="s">
        <v>446</v>
      </c>
      <c r="D255" s="43">
        <v>55</v>
      </c>
      <c r="E255" s="43">
        <v>1</v>
      </c>
      <c r="F255" s="44">
        <v>60147</v>
      </c>
      <c r="G255" s="54" t="s">
        <v>166</v>
      </c>
      <c r="H255" s="43" t="s">
        <v>10</v>
      </c>
      <c r="I255" s="43">
        <v>4</v>
      </c>
      <c r="J255" s="43">
        <v>4</v>
      </c>
      <c r="K255" s="43">
        <v>25</v>
      </c>
      <c r="L255" s="48" t="s">
        <v>388</v>
      </c>
      <c r="M255" s="48">
        <v>4</v>
      </c>
      <c r="N255" s="48">
        <v>4</v>
      </c>
      <c r="O255" s="49">
        <f t="shared" si="31"/>
        <v>28</v>
      </c>
      <c r="P255" s="48">
        <v>2</v>
      </c>
      <c r="Q255" s="48">
        <v>4</v>
      </c>
      <c r="R255" s="48">
        <v>22</v>
      </c>
      <c r="S255" s="49">
        <v>36</v>
      </c>
      <c r="T255" s="50">
        <v>28</v>
      </c>
      <c r="U255" s="50">
        <f t="shared" si="32"/>
        <v>700</v>
      </c>
      <c r="V255" s="116"/>
      <c r="W255" s="83">
        <f t="shared" si="34"/>
        <v>64</v>
      </c>
      <c r="X255" s="50">
        <f t="shared" si="33"/>
        <v>64</v>
      </c>
      <c r="Y255" s="114">
        <v>164</v>
      </c>
    </row>
    <row r="256" spans="1:25" ht="21.95" customHeight="1" x14ac:dyDescent="0.15">
      <c r="A256" s="25" t="s">
        <v>270</v>
      </c>
      <c r="B256" s="4" t="s">
        <v>45</v>
      </c>
      <c r="C256" s="148"/>
      <c r="D256" s="4">
        <v>34</v>
      </c>
      <c r="E256" s="43">
        <v>1</v>
      </c>
      <c r="F256" s="27">
        <v>60142</v>
      </c>
      <c r="G256" s="54" t="s">
        <v>167</v>
      </c>
      <c r="H256" s="43" t="s">
        <v>14</v>
      </c>
      <c r="I256" s="43">
        <v>3</v>
      </c>
      <c r="J256" s="43">
        <v>2</v>
      </c>
      <c r="K256" s="43">
        <v>25</v>
      </c>
      <c r="L256" s="72" t="s">
        <v>231</v>
      </c>
      <c r="M256" s="72">
        <v>0</v>
      </c>
      <c r="N256" s="72">
        <v>2</v>
      </c>
      <c r="O256" s="49">
        <f t="shared" si="31"/>
        <v>12</v>
      </c>
      <c r="P256" s="72">
        <v>0</v>
      </c>
      <c r="Q256" s="72">
        <v>2</v>
      </c>
      <c r="R256" s="72">
        <v>10</v>
      </c>
      <c r="S256" s="49">
        <v>14</v>
      </c>
      <c r="T256" s="73">
        <v>16</v>
      </c>
      <c r="U256" s="50">
        <v>0</v>
      </c>
      <c r="V256" s="73"/>
      <c r="W256" s="83">
        <f t="shared" si="34"/>
        <v>30</v>
      </c>
      <c r="X256" s="50">
        <f t="shared" si="33"/>
        <v>30</v>
      </c>
      <c r="Y256" s="115"/>
    </row>
    <row r="257" spans="1:25" ht="21.95" customHeight="1" x14ac:dyDescent="0.15">
      <c r="A257" s="25" t="s">
        <v>447</v>
      </c>
      <c r="B257" s="4"/>
      <c r="C257" s="146"/>
      <c r="D257" s="4"/>
      <c r="E257" s="43"/>
      <c r="F257" s="27"/>
      <c r="G257" s="54" t="s">
        <v>448</v>
      </c>
      <c r="H257" s="43"/>
      <c r="I257" s="43"/>
      <c r="J257" s="43"/>
      <c r="K257" s="43"/>
      <c r="L257" s="72"/>
      <c r="M257" s="72"/>
      <c r="N257" s="72"/>
      <c r="O257" s="49"/>
      <c r="P257" s="72"/>
      <c r="Q257" s="72"/>
      <c r="R257" s="72"/>
      <c r="S257" s="49"/>
      <c r="T257" s="73"/>
      <c r="U257" s="50"/>
      <c r="V257" s="73"/>
      <c r="W257" s="83"/>
      <c r="X257" s="50">
        <v>70</v>
      </c>
      <c r="Y257" s="116"/>
    </row>
    <row r="258" spans="1:25" ht="33" customHeight="1" x14ac:dyDescent="0.15">
      <c r="A258" s="3" t="s">
        <v>248</v>
      </c>
      <c r="B258" s="4" t="s">
        <v>249</v>
      </c>
      <c r="C258" s="145" t="s">
        <v>168</v>
      </c>
      <c r="D258" s="4">
        <v>41</v>
      </c>
      <c r="E258" s="43">
        <v>1</v>
      </c>
      <c r="F258" s="86"/>
      <c r="G258" s="54" t="s">
        <v>81</v>
      </c>
      <c r="H258" s="43" t="s">
        <v>449</v>
      </c>
      <c r="I258" s="55"/>
      <c r="J258" s="43">
        <v>2</v>
      </c>
      <c r="K258" s="43">
        <v>65</v>
      </c>
      <c r="L258" s="48" t="s">
        <v>233</v>
      </c>
      <c r="M258" s="48">
        <v>2</v>
      </c>
      <c r="N258" s="48">
        <v>2</v>
      </c>
      <c r="O258" s="49">
        <f t="shared" si="31"/>
        <v>4</v>
      </c>
      <c r="P258" s="48">
        <v>0</v>
      </c>
      <c r="Q258" s="48">
        <v>0</v>
      </c>
      <c r="R258" s="48">
        <v>4</v>
      </c>
      <c r="S258" s="49">
        <v>8</v>
      </c>
      <c r="T258" s="50">
        <v>14</v>
      </c>
      <c r="U258" s="50"/>
      <c r="V258" s="50"/>
      <c r="W258" s="83">
        <f t="shared" si="34"/>
        <v>22</v>
      </c>
      <c r="X258" s="50">
        <f t="shared" ref="X258:X295" si="35">W258*E258</f>
        <v>22</v>
      </c>
      <c r="Y258" s="114">
        <f>SUM(X258:X261)</f>
        <v>102</v>
      </c>
    </row>
    <row r="259" spans="1:25" ht="33" customHeight="1" x14ac:dyDescent="0.15">
      <c r="A259" s="3" t="s">
        <v>253</v>
      </c>
      <c r="B259" s="4" t="s">
        <v>254</v>
      </c>
      <c r="C259" s="148"/>
      <c r="D259" s="4">
        <v>44</v>
      </c>
      <c r="E259" s="43">
        <v>1</v>
      </c>
      <c r="F259" s="44"/>
      <c r="G259" s="54" t="s">
        <v>81</v>
      </c>
      <c r="H259" s="43" t="s">
        <v>30</v>
      </c>
      <c r="I259" s="55"/>
      <c r="J259" s="43">
        <v>2</v>
      </c>
      <c r="K259" s="43">
        <v>65</v>
      </c>
      <c r="L259" s="48" t="s">
        <v>234</v>
      </c>
      <c r="M259" s="48">
        <v>2</v>
      </c>
      <c r="N259" s="48">
        <v>2</v>
      </c>
      <c r="O259" s="49">
        <f t="shared" si="31"/>
        <v>2</v>
      </c>
      <c r="P259" s="48">
        <v>0</v>
      </c>
      <c r="Q259" s="70">
        <v>0</v>
      </c>
      <c r="R259" s="48">
        <v>2</v>
      </c>
      <c r="S259" s="49">
        <v>6</v>
      </c>
      <c r="T259" s="50">
        <v>14</v>
      </c>
      <c r="U259" s="50"/>
      <c r="V259" s="50"/>
      <c r="W259" s="83">
        <f t="shared" si="34"/>
        <v>20</v>
      </c>
      <c r="X259" s="50">
        <f t="shared" si="35"/>
        <v>20</v>
      </c>
      <c r="Y259" s="115"/>
    </row>
    <row r="260" spans="1:25" ht="21.95" customHeight="1" x14ac:dyDescent="0.15">
      <c r="A260" s="3" t="s">
        <v>320</v>
      </c>
      <c r="B260" s="4" t="s">
        <v>230</v>
      </c>
      <c r="C260" s="148"/>
      <c r="D260" s="4">
        <v>32</v>
      </c>
      <c r="E260" s="43">
        <v>1</v>
      </c>
      <c r="F260" s="44">
        <v>60268</v>
      </c>
      <c r="G260" s="45" t="s">
        <v>82</v>
      </c>
      <c r="H260" s="43" t="s">
        <v>14</v>
      </c>
      <c r="I260" s="43">
        <v>3</v>
      </c>
      <c r="J260" s="43">
        <v>2</v>
      </c>
      <c r="K260" s="43">
        <v>65</v>
      </c>
      <c r="L260" s="48" t="s">
        <v>336</v>
      </c>
      <c r="M260" s="43">
        <v>2</v>
      </c>
      <c r="N260" s="48">
        <v>2</v>
      </c>
      <c r="O260" s="49">
        <f t="shared" si="31"/>
        <v>12</v>
      </c>
      <c r="P260" s="48">
        <v>2</v>
      </c>
      <c r="Q260" s="48">
        <v>2</v>
      </c>
      <c r="R260" s="48">
        <v>8</v>
      </c>
      <c r="S260" s="49">
        <v>16</v>
      </c>
      <c r="T260" s="50">
        <v>14</v>
      </c>
      <c r="U260" s="50"/>
      <c r="V260" s="50"/>
      <c r="W260" s="83">
        <f t="shared" si="34"/>
        <v>30</v>
      </c>
      <c r="X260" s="50">
        <f t="shared" si="35"/>
        <v>30</v>
      </c>
      <c r="Y260" s="115"/>
    </row>
    <row r="261" spans="1:25" s="30" customFormat="1" ht="24" customHeight="1" x14ac:dyDescent="0.15">
      <c r="A261" s="64" t="s">
        <v>78</v>
      </c>
      <c r="B261" s="43" t="s">
        <v>238</v>
      </c>
      <c r="C261" s="146"/>
      <c r="D261" s="43">
        <v>31</v>
      </c>
      <c r="E261" s="43">
        <v>1</v>
      </c>
      <c r="F261" s="44">
        <v>60268</v>
      </c>
      <c r="G261" s="45" t="s">
        <v>82</v>
      </c>
      <c r="H261" s="43" t="s">
        <v>14</v>
      </c>
      <c r="I261" s="43">
        <v>3</v>
      </c>
      <c r="J261" s="43">
        <v>2</v>
      </c>
      <c r="K261" s="43">
        <v>65</v>
      </c>
      <c r="L261" s="48" t="s">
        <v>251</v>
      </c>
      <c r="M261" s="48">
        <v>2</v>
      </c>
      <c r="N261" s="48">
        <v>2</v>
      </c>
      <c r="O261" s="49">
        <f t="shared" si="31"/>
        <v>10</v>
      </c>
      <c r="P261" s="48">
        <v>2</v>
      </c>
      <c r="Q261" s="48">
        <v>2</v>
      </c>
      <c r="R261" s="48">
        <v>6</v>
      </c>
      <c r="S261" s="49">
        <v>14</v>
      </c>
      <c r="T261" s="50">
        <v>16</v>
      </c>
      <c r="U261" s="50">
        <f t="shared" ref="U261:U271" si="36">T261*K261*E261</f>
        <v>1040</v>
      </c>
      <c r="V261" s="114" t="e">
        <f>U261+U262+U263+U264</f>
        <v>#VALUE!</v>
      </c>
      <c r="W261" s="83">
        <f t="shared" si="34"/>
        <v>30</v>
      </c>
      <c r="X261" s="50">
        <f t="shared" si="35"/>
        <v>30</v>
      </c>
      <c r="Y261" s="116"/>
    </row>
    <row r="262" spans="1:25" s="30" customFormat="1" ht="30" customHeight="1" x14ac:dyDescent="0.15">
      <c r="A262" s="54" t="s">
        <v>303</v>
      </c>
      <c r="B262" s="43" t="s">
        <v>296</v>
      </c>
      <c r="C262" s="157" t="s">
        <v>450</v>
      </c>
      <c r="D262" s="43">
        <v>206</v>
      </c>
      <c r="E262" s="43">
        <v>1.9</v>
      </c>
      <c r="F262" s="44">
        <v>60457</v>
      </c>
      <c r="G262" s="54" t="s">
        <v>64</v>
      </c>
      <c r="H262" s="43" t="s">
        <v>10</v>
      </c>
      <c r="I262" s="43">
        <v>3</v>
      </c>
      <c r="J262" s="43">
        <v>2</v>
      </c>
      <c r="K262" s="80">
        <v>25</v>
      </c>
      <c r="L262" s="48" t="s">
        <v>260</v>
      </c>
      <c r="M262" s="48"/>
      <c r="N262" s="48"/>
      <c r="O262" s="49"/>
      <c r="P262" s="48"/>
      <c r="Q262" s="48"/>
      <c r="R262" s="48"/>
      <c r="S262" s="49"/>
      <c r="T262" s="50" t="s">
        <v>451</v>
      </c>
      <c r="U262" s="50" t="e">
        <f t="shared" si="36"/>
        <v>#VALUE!</v>
      </c>
      <c r="V262" s="115"/>
      <c r="W262" s="50"/>
      <c r="X262" s="50">
        <f t="shared" si="35"/>
        <v>0</v>
      </c>
      <c r="Y262" s="114">
        <v>86.7</v>
      </c>
    </row>
    <row r="263" spans="1:25" s="30" customFormat="1" ht="30" customHeight="1" x14ac:dyDescent="0.15">
      <c r="A263" s="54" t="s">
        <v>306</v>
      </c>
      <c r="B263" s="43" t="s">
        <v>31</v>
      </c>
      <c r="C263" s="158"/>
      <c r="D263" s="43">
        <v>81</v>
      </c>
      <c r="E263" s="43">
        <v>1.3</v>
      </c>
      <c r="F263" s="44">
        <v>60457</v>
      </c>
      <c r="G263" s="54" t="s">
        <v>64</v>
      </c>
      <c r="H263" s="43" t="s">
        <v>10</v>
      </c>
      <c r="I263" s="43">
        <v>3</v>
      </c>
      <c r="J263" s="43">
        <v>2</v>
      </c>
      <c r="K263" s="80">
        <v>25</v>
      </c>
      <c r="L263" s="48" t="s">
        <v>231</v>
      </c>
      <c r="M263" s="48"/>
      <c r="N263" s="48"/>
      <c r="O263" s="49"/>
      <c r="P263" s="48"/>
      <c r="Q263" s="48"/>
      <c r="R263" s="48"/>
      <c r="S263" s="49"/>
      <c r="T263" s="50" t="s">
        <v>451</v>
      </c>
      <c r="U263" s="50" t="e">
        <f t="shared" si="36"/>
        <v>#VALUE!</v>
      </c>
      <c r="V263" s="115"/>
      <c r="W263" s="50"/>
      <c r="X263" s="50">
        <f t="shared" si="35"/>
        <v>0</v>
      </c>
      <c r="Y263" s="115"/>
    </row>
    <row r="264" spans="1:25" s="30" customFormat="1" ht="30" customHeight="1" x14ac:dyDescent="0.15">
      <c r="A264" s="64" t="s">
        <v>307</v>
      </c>
      <c r="B264" s="43" t="s">
        <v>218</v>
      </c>
      <c r="C264" s="159"/>
      <c r="D264" s="43">
        <v>156</v>
      </c>
      <c r="E264" s="43">
        <v>1.9</v>
      </c>
      <c r="F264" s="44">
        <v>60457</v>
      </c>
      <c r="G264" s="45" t="s">
        <v>64</v>
      </c>
      <c r="H264" s="43" t="s">
        <v>10</v>
      </c>
      <c r="I264" s="43">
        <v>4</v>
      </c>
      <c r="J264" s="43">
        <v>2</v>
      </c>
      <c r="K264" s="80">
        <v>25</v>
      </c>
      <c r="L264" s="48" t="s">
        <v>308</v>
      </c>
      <c r="M264" s="48"/>
      <c r="N264" s="48"/>
      <c r="O264" s="49"/>
      <c r="P264" s="48"/>
      <c r="Q264" s="48"/>
      <c r="R264" s="48"/>
      <c r="S264" s="49"/>
      <c r="T264" s="50" t="s">
        <v>451</v>
      </c>
      <c r="U264" s="50" t="e">
        <f t="shared" si="36"/>
        <v>#VALUE!</v>
      </c>
      <c r="V264" s="116"/>
      <c r="W264" s="50"/>
      <c r="X264" s="50">
        <f t="shared" si="35"/>
        <v>0</v>
      </c>
      <c r="Y264" s="116"/>
    </row>
    <row r="265" spans="1:25" s="30" customFormat="1" ht="30" customHeight="1" x14ac:dyDescent="0.15">
      <c r="A265" s="54" t="s">
        <v>452</v>
      </c>
      <c r="B265" s="43" t="s">
        <v>263</v>
      </c>
      <c r="C265" s="143" t="s">
        <v>453</v>
      </c>
      <c r="D265" s="43">
        <v>94</v>
      </c>
      <c r="E265" s="43">
        <v>1.5</v>
      </c>
      <c r="F265" s="44">
        <v>60371</v>
      </c>
      <c r="G265" s="45" t="s">
        <v>169</v>
      </c>
      <c r="H265" s="43" t="s">
        <v>14</v>
      </c>
      <c r="I265" s="43">
        <v>1</v>
      </c>
      <c r="J265" s="43"/>
      <c r="K265" s="47">
        <v>35</v>
      </c>
      <c r="L265" s="78" t="s">
        <v>454</v>
      </c>
      <c r="M265" s="78"/>
      <c r="N265" s="78">
        <v>4</v>
      </c>
      <c r="O265" s="49">
        <f t="shared" ref="O265:O271" si="37">SUM(P265:R265)</f>
        <v>14</v>
      </c>
      <c r="P265" s="78">
        <v>0</v>
      </c>
      <c r="Q265" s="78">
        <v>4</v>
      </c>
      <c r="R265" s="78">
        <v>10</v>
      </c>
      <c r="S265" s="49">
        <v>18</v>
      </c>
      <c r="T265" s="79">
        <v>10</v>
      </c>
      <c r="U265" s="50">
        <f t="shared" si="36"/>
        <v>525</v>
      </c>
      <c r="V265" s="154">
        <f>U265+U266+U267+U268</f>
        <v>1673</v>
      </c>
      <c r="W265" s="79">
        <f>T265+S265</f>
        <v>28</v>
      </c>
      <c r="X265" s="50">
        <f t="shared" si="35"/>
        <v>42</v>
      </c>
      <c r="Y265" s="114">
        <f>SUM(X265:X268)</f>
        <v>137.80000000000001</v>
      </c>
    </row>
    <row r="266" spans="1:25" s="30" customFormat="1" ht="30" customHeight="1" x14ac:dyDescent="0.15">
      <c r="A266" s="54" t="s">
        <v>455</v>
      </c>
      <c r="B266" s="43" t="s">
        <v>294</v>
      </c>
      <c r="C266" s="147"/>
      <c r="D266" s="43">
        <v>97</v>
      </c>
      <c r="E266" s="43">
        <v>1.5</v>
      </c>
      <c r="F266" s="44">
        <v>60371</v>
      </c>
      <c r="G266" s="54" t="s">
        <v>169</v>
      </c>
      <c r="H266" s="43" t="s">
        <v>14</v>
      </c>
      <c r="I266" s="43">
        <v>1</v>
      </c>
      <c r="J266" s="43">
        <v>1</v>
      </c>
      <c r="K266" s="47">
        <v>35</v>
      </c>
      <c r="L266" s="78" t="s">
        <v>456</v>
      </c>
      <c r="M266" s="78">
        <v>0</v>
      </c>
      <c r="N266" s="78">
        <v>0</v>
      </c>
      <c r="O266" s="49">
        <f t="shared" si="37"/>
        <v>16</v>
      </c>
      <c r="P266" s="78">
        <v>4</v>
      </c>
      <c r="Q266" s="78">
        <v>0</v>
      </c>
      <c r="R266" s="78">
        <v>12</v>
      </c>
      <c r="S266" s="49">
        <v>16</v>
      </c>
      <c r="T266" s="79">
        <v>8</v>
      </c>
      <c r="U266" s="50">
        <f t="shared" si="36"/>
        <v>420</v>
      </c>
      <c r="V266" s="155"/>
      <c r="W266" s="79">
        <f t="shared" ref="W266:W331" si="38">T266+S266</f>
        <v>24</v>
      </c>
      <c r="X266" s="50">
        <f t="shared" si="35"/>
        <v>36</v>
      </c>
      <c r="Y266" s="115"/>
    </row>
    <row r="267" spans="1:25" s="30" customFormat="1" ht="33" customHeight="1" x14ac:dyDescent="0.15">
      <c r="A267" s="54" t="s">
        <v>457</v>
      </c>
      <c r="B267" s="43" t="s">
        <v>350</v>
      </c>
      <c r="C267" s="147"/>
      <c r="D267" s="43">
        <v>66</v>
      </c>
      <c r="E267" s="43">
        <v>1.3</v>
      </c>
      <c r="F267" s="44">
        <v>60371</v>
      </c>
      <c r="G267" s="51" t="s">
        <v>169</v>
      </c>
      <c r="H267" s="52" t="s">
        <v>14</v>
      </c>
      <c r="I267" s="55">
        <v>1</v>
      </c>
      <c r="J267" s="55">
        <v>1</v>
      </c>
      <c r="K267" s="47">
        <v>35</v>
      </c>
      <c r="L267" s="78" t="s">
        <v>458</v>
      </c>
      <c r="M267" s="78">
        <v>0</v>
      </c>
      <c r="N267" s="78">
        <v>8</v>
      </c>
      <c r="O267" s="49">
        <f t="shared" si="37"/>
        <v>10</v>
      </c>
      <c r="P267" s="78">
        <v>0</v>
      </c>
      <c r="Q267" s="78">
        <v>4</v>
      </c>
      <c r="R267" s="78">
        <v>6</v>
      </c>
      <c r="S267" s="49">
        <v>18</v>
      </c>
      <c r="T267" s="79">
        <v>8</v>
      </c>
      <c r="U267" s="50">
        <f t="shared" si="36"/>
        <v>364</v>
      </c>
      <c r="V267" s="155"/>
      <c r="W267" s="79">
        <f t="shared" si="38"/>
        <v>26</v>
      </c>
      <c r="X267" s="50">
        <f t="shared" si="35"/>
        <v>33.800000000000004</v>
      </c>
      <c r="Y267" s="115"/>
    </row>
    <row r="268" spans="1:25" s="30" customFormat="1" ht="24.95" customHeight="1" x14ac:dyDescent="0.15">
      <c r="A268" s="54" t="s">
        <v>459</v>
      </c>
      <c r="B268" s="43" t="s">
        <v>26</v>
      </c>
      <c r="C268" s="144"/>
      <c r="D268" s="62" t="s">
        <v>460</v>
      </c>
      <c r="E268" s="62" t="s">
        <v>461</v>
      </c>
      <c r="F268" s="44">
        <v>60371</v>
      </c>
      <c r="G268" s="51" t="s">
        <v>462</v>
      </c>
      <c r="H268" s="52" t="s">
        <v>242</v>
      </c>
      <c r="I268" s="52">
        <v>1</v>
      </c>
      <c r="J268" s="52">
        <v>1</v>
      </c>
      <c r="K268" s="47">
        <v>35</v>
      </c>
      <c r="L268" s="78" t="s">
        <v>463</v>
      </c>
      <c r="M268" s="78">
        <v>0</v>
      </c>
      <c r="N268" s="78">
        <v>0</v>
      </c>
      <c r="O268" s="49">
        <f t="shared" si="37"/>
        <v>12</v>
      </c>
      <c r="P268" s="78">
        <v>4</v>
      </c>
      <c r="Q268" s="78">
        <v>0</v>
      </c>
      <c r="R268" s="78">
        <v>8</v>
      </c>
      <c r="S268" s="49">
        <v>12</v>
      </c>
      <c r="T268" s="79">
        <v>8</v>
      </c>
      <c r="U268" s="50">
        <f t="shared" si="36"/>
        <v>364</v>
      </c>
      <c r="V268" s="156"/>
      <c r="W268" s="79">
        <f t="shared" si="38"/>
        <v>20</v>
      </c>
      <c r="X268" s="50">
        <f t="shared" si="35"/>
        <v>26</v>
      </c>
      <c r="Y268" s="116"/>
    </row>
    <row r="269" spans="1:25" s="30" customFormat="1" ht="30.75" customHeight="1" x14ac:dyDescent="0.15">
      <c r="A269" s="54" t="s">
        <v>286</v>
      </c>
      <c r="B269" s="43" t="s">
        <v>287</v>
      </c>
      <c r="C269" s="143" t="s">
        <v>311</v>
      </c>
      <c r="D269" s="43">
        <v>65</v>
      </c>
      <c r="E269" s="43">
        <v>1.3</v>
      </c>
      <c r="F269" s="44">
        <v>60003</v>
      </c>
      <c r="G269" s="45" t="s">
        <v>105</v>
      </c>
      <c r="H269" s="46" t="s">
        <v>10</v>
      </c>
      <c r="I269" s="46">
        <v>4</v>
      </c>
      <c r="J269" s="46">
        <v>4</v>
      </c>
      <c r="K269" s="47">
        <v>25</v>
      </c>
      <c r="L269" s="48" t="s">
        <v>464</v>
      </c>
      <c r="M269" s="46">
        <v>4</v>
      </c>
      <c r="N269" s="48">
        <v>4</v>
      </c>
      <c r="O269" s="49">
        <f t="shared" si="37"/>
        <v>22</v>
      </c>
      <c r="P269" s="48">
        <v>2</v>
      </c>
      <c r="Q269" s="48">
        <v>4</v>
      </c>
      <c r="R269" s="48">
        <v>16</v>
      </c>
      <c r="S269" s="49">
        <v>30</v>
      </c>
      <c r="T269" s="50">
        <v>30</v>
      </c>
      <c r="U269" s="50">
        <f t="shared" si="36"/>
        <v>975</v>
      </c>
      <c r="V269" s="114">
        <f>U269+U270</f>
        <v>1725</v>
      </c>
      <c r="W269" s="79">
        <f t="shared" si="38"/>
        <v>60</v>
      </c>
      <c r="X269" s="50">
        <f t="shared" si="35"/>
        <v>78</v>
      </c>
      <c r="Y269" s="114">
        <v>128</v>
      </c>
    </row>
    <row r="270" spans="1:25" s="30" customFormat="1" ht="21.95" customHeight="1" x14ac:dyDescent="0.15">
      <c r="A270" s="64" t="s">
        <v>78</v>
      </c>
      <c r="B270" s="43" t="s">
        <v>238</v>
      </c>
      <c r="C270" s="144"/>
      <c r="D270" s="43">
        <v>31</v>
      </c>
      <c r="E270" s="43">
        <v>1</v>
      </c>
      <c r="F270" s="44">
        <v>60003</v>
      </c>
      <c r="G270" s="45" t="s">
        <v>86</v>
      </c>
      <c r="H270" s="43" t="s">
        <v>10</v>
      </c>
      <c r="I270" s="43">
        <v>4</v>
      </c>
      <c r="J270" s="43">
        <v>4</v>
      </c>
      <c r="K270" s="47">
        <v>25</v>
      </c>
      <c r="L270" s="48" t="s">
        <v>465</v>
      </c>
      <c r="M270" s="48">
        <v>4</v>
      </c>
      <c r="N270" s="48">
        <v>4</v>
      </c>
      <c r="O270" s="49">
        <f t="shared" si="37"/>
        <v>12</v>
      </c>
      <c r="P270" s="48">
        <v>2</v>
      </c>
      <c r="Q270" s="48">
        <v>4</v>
      </c>
      <c r="R270" s="48">
        <v>6</v>
      </c>
      <c r="S270" s="49">
        <v>20</v>
      </c>
      <c r="T270" s="50">
        <v>30</v>
      </c>
      <c r="U270" s="50">
        <f t="shared" si="36"/>
        <v>750</v>
      </c>
      <c r="V270" s="116"/>
      <c r="W270" s="79">
        <f t="shared" si="38"/>
        <v>50</v>
      </c>
      <c r="X270" s="50">
        <f t="shared" si="35"/>
        <v>50</v>
      </c>
      <c r="Y270" s="116"/>
    </row>
    <row r="271" spans="1:25" s="30" customFormat="1" ht="26.1" customHeight="1" x14ac:dyDescent="0.15">
      <c r="A271" s="54" t="s">
        <v>261</v>
      </c>
      <c r="B271" s="43" t="s">
        <v>39</v>
      </c>
      <c r="C271" s="157" t="s">
        <v>466</v>
      </c>
      <c r="D271" s="43">
        <v>38</v>
      </c>
      <c r="E271" s="43">
        <v>1</v>
      </c>
      <c r="F271" s="44">
        <v>60011</v>
      </c>
      <c r="G271" s="45" t="s">
        <v>170</v>
      </c>
      <c r="H271" s="43" t="s">
        <v>14</v>
      </c>
      <c r="I271" s="43">
        <v>3</v>
      </c>
      <c r="J271" s="43">
        <v>2</v>
      </c>
      <c r="K271" s="80">
        <v>25</v>
      </c>
      <c r="L271" s="98" t="s">
        <v>251</v>
      </c>
      <c r="M271" s="98">
        <v>2</v>
      </c>
      <c r="N271" s="98">
        <v>2</v>
      </c>
      <c r="O271" s="49">
        <f t="shared" si="37"/>
        <v>14</v>
      </c>
      <c r="P271" s="98">
        <v>2</v>
      </c>
      <c r="Q271" s="98">
        <v>2</v>
      </c>
      <c r="R271" s="98">
        <v>10</v>
      </c>
      <c r="S271" s="49">
        <v>18</v>
      </c>
      <c r="T271" s="99">
        <v>16</v>
      </c>
      <c r="U271" s="50">
        <f t="shared" si="36"/>
        <v>400</v>
      </c>
      <c r="V271" s="99"/>
      <c r="W271" s="79">
        <f t="shared" si="38"/>
        <v>34</v>
      </c>
      <c r="X271" s="50">
        <f t="shared" si="35"/>
        <v>34</v>
      </c>
      <c r="Y271" s="114">
        <v>74.8</v>
      </c>
    </row>
    <row r="272" spans="1:25" ht="21.95" customHeight="1" x14ac:dyDescent="0.15">
      <c r="A272" s="3" t="s">
        <v>399</v>
      </c>
      <c r="B272" s="4"/>
      <c r="C272" s="159"/>
      <c r="D272" s="4"/>
      <c r="E272" s="43">
        <v>1.7</v>
      </c>
      <c r="F272" s="27"/>
      <c r="G272" s="54" t="s">
        <v>400</v>
      </c>
      <c r="H272" s="46" t="s">
        <v>14</v>
      </c>
      <c r="I272" s="43"/>
      <c r="J272" s="46"/>
      <c r="K272" s="43">
        <v>25</v>
      </c>
      <c r="L272" s="56"/>
      <c r="M272" s="56"/>
      <c r="N272" s="56"/>
      <c r="O272" s="49"/>
      <c r="P272" s="56"/>
      <c r="Q272" s="56"/>
      <c r="R272" s="56"/>
      <c r="S272" s="49"/>
      <c r="T272" s="57"/>
      <c r="U272" s="50">
        <v>0</v>
      </c>
      <c r="V272" s="99"/>
      <c r="W272" s="79">
        <v>24</v>
      </c>
      <c r="X272" s="50">
        <f t="shared" si="35"/>
        <v>40.799999999999997</v>
      </c>
      <c r="Y272" s="116"/>
    </row>
    <row r="273" spans="1:25" s="30" customFormat="1" ht="26.25" customHeight="1" x14ac:dyDescent="0.15">
      <c r="A273" s="64" t="s">
        <v>217</v>
      </c>
      <c r="B273" s="43" t="s">
        <v>218</v>
      </c>
      <c r="C273" s="143" t="s">
        <v>467</v>
      </c>
      <c r="D273" s="43">
        <v>33</v>
      </c>
      <c r="E273" s="43">
        <v>1</v>
      </c>
      <c r="F273" s="44">
        <v>60016</v>
      </c>
      <c r="G273" s="45" t="s">
        <v>32</v>
      </c>
      <c r="H273" s="46" t="s">
        <v>10</v>
      </c>
      <c r="I273" s="46">
        <v>1</v>
      </c>
      <c r="J273" s="46">
        <v>2</v>
      </c>
      <c r="K273" s="47">
        <v>30</v>
      </c>
      <c r="L273" s="56" t="s">
        <v>231</v>
      </c>
      <c r="M273" s="46">
        <v>2</v>
      </c>
      <c r="N273" s="56">
        <v>2</v>
      </c>
      <c r="O273" s="49">
        <f t="shared" ref="O273:O301" si="39">SUM(P273:R273)</f>
        <v>14</v>
      </c>
      <c r="P273" s="56">
        <v>2</v>
      </c>
      <c r="Q273" s="56">
        <v>2</v>
      </c>
      <c r="R273" s="56">
        <v>10</v>
      </c>
      <c r="S273" s="49">
        <v>18</v>
      </c>
      <c r="T273" s="57">
        <v>14</v>
      </c>
      <c r="U273" s="50">
        <f t="shared" ref="U273:U295" si="40">T273*K273*E273</f>
        <v>420</v>
      </c>
      <c r="V273" s="57"/>
      <c r="W273" s="79">
        <f t="shared" si="38"/>
        <v>32</v>
      </c>
      <c r="X273" s="50">
        <f t="shared" si="35"/>
        <v>32</v>
      </c>
      <c r="Y273" s="114">
        <f>SUM(X273:X278)</f>
        <v>186</v>
      </c>
    </row>
    <row r="274" spans="1:25" s="30" customFormat="1" ht="85.5" x14ac:dyDescent="0.15">
      <c r="A274" s="64" t="s">
        <v>220</v>
      </c>
      <c r="B274" s="43" t="s">
        <v>221</v>
      </c>
      <c r="C274" s="147"/>
      <c r="D274" s="43">
        <v>43</v>
      </c>
      <c r="E274" s="43">
        <v>1</v>
      </c>
      <c r="F274" s="44">
        <v>60016</v>
      </c>
      <c r="G274" s="45" t="s">
        <v>32</v>
      </c>
      <c r="H274" s="46" t="s">
        <v>10</v>
      </c>
      <c r="I274" s="46">
        <v>1</v>
      </c>
      <c r="J274" s="46">
        <v>2</v>
      </c>
      <c r="K274" s="47">
        <v>30</v>
      </c>
      <c r="L274" s="56" t="s">
        <v>298</v>
      </c>
      <c r="M274" s="48">
        <v>2</v>
      </c>
      <c r="N274" s="48">
        <v>2</v>
      </c>
      <c r="O274" s="49">
        <f t="shared" si="39"/>
        <v>14</v>
      </c>
      <c r="P274" s="56">
        <v>2</v>
      </c>
      <c r="Q274" s="56">
        <v>2</v>
      </c>
      <c r="R274" s="56">
        <v>10</v>
      </c>
      <c r="S274" s="49">
        <v>18</v>
      </c>
      <c r="T274" s="57">
        <v>14</v>
      </c>
      <c r="U274" s="50">
        <f t="shared" si="40"/>
        <v>420</v>
      </c>
      <c r="V274" s="57"/>
      <c r="W274" s="79">
        <f t="shared" si="38"/>
        <v>32</v>
      </c>
      <c r="X274" s="50">
        <f t="shared" si="35"/>
        <v>32</v>
      </c>
      <c r="Y274" s="115"/>
    </row>
    <row r="275" spans="1:25" s="30" customFormat="1" ht="24" customHeight="1" x14ac:dyDescent="0.15">
      <c r="A275" s="64" t="s">
        <v>347</v>
      </c>
      <c r="B275" s="43" t="s">
        <v>319</v>
      </c>
      <c r="C275" s="147"/>
      <c r="D275" s="43">
        <v>32</v>
      </c>
      <c r="E275" s="43">
        <v>1</v>
      </c>
      <c r="F275" s="44">
        <v>60016</v>
      </c>
      <c r="G275" s="45" t="s">
        <v>32</v>
      </c>
      <c r="H275" s="46" t="s">
        <v>10</v>
      </c>
      <c r="I275" s="46">
        <v>1</v>
      </c>
      <c r="J275" s="46">
        <v>2</v>
      </c>
      <c r="K275" s="47">
        <v>30</v>
      </c>
      <c r="L275" s="56" t="s">
        <v>251</v>
      </c>
      <c r="M275" s="46">
        <v>2</v>
      </c>
      <c r="N275" s="56">
        <v>2</v>
      </c>
      <c r="O275" s="49">
        <f t="shared" si="39"/>
        <v>14</v>
      </c>
      <c r="P275" s="56">
        <v>2</v>
      </c>
      <c r="Q275" s="56">
        <v>2</v>
      </c>
      <c r="R275" s="56">
        <v>10</v>
      </c>
      <c r="S275" s="49">
        <v>18</v>
      </c>
      <c r="T275" s="57">
        <v>14</v>
      </c>
      <c r="U275" s="50">
        <f t="shared" si="40"/>
        <v>420</v>
      </c>
      <c r="V275" s="57"/>
      <c r="W275" s="79">
        <f t="shared" si="38"/>
        <v>32</v>
      </c>
      <c r="X275" s="50">
        <f t="shared" si="35"/>
        <v>32</v>
      </c>
      <c r="Y275" s="115"/>
    </row>
    <row r="276" spans="1:25" s="30" customFormat="1" ht="30" customHeight="1" x14ac:dyDescent="0.15">
      <c r="A276" s="64" t="s">
        <v>320</v>
      </c>
      <c r="B276" s="43" t="s">
        <v>230</v>
      </c>
      <c r="C276" s="147"/>
      <c r="D276" s="43">
        <v>32</v>
      </c>
      <c r="E276" s="43">
        <v>1</v>
      </c>
      <c r="F276" s="44">
        <v>60016</v>
      </c>
      <c r="G276" s="45" t="s">
        <v>368</v>
      </c>
      <c r="H276" s="46" t="s">
        <v>10</v>
      </c>
      <c r="I276" s="46">
        <v>1</v>
      </c>
      <c r="J276" s="46">
        <v>2</v>
      </c>
      <c r="K276" s="47">
        <v>30</v>
      </c>
      <c r="L276" s="56" t="s">
        <v>252</v>
      </c>
      <c r="M276" s="46">
        <v>2</v>
      </c>
      <c r="N276" s="56">
        <v>2</v>
      </c>
      <c r="O276" s="49">
        <f t="shared" si="39"/>
        <v>12</v>
      </c>
      <c r="P276" s="56">
        <v>2</v>
      </c>
      <c r="Q276" s="56">
        <v>2</v>
      </c>
      <c r="R276" s="56">
        <v>8</v>
      </c>
      <c r="S276" s="49">
        <v>16</v>
      </c>
      <c r="T276" s="57">
        <v>14</v>
      </c>
      <c r="U276" s="50">
        <f t="shared" si="40"/>
        <v>420</v>
      </c>
      <c r="V276" s="57"/>
      <c r="W276" s="79">
        <f t="shared" si="38"/>
        <v>30</v>
      </c>
      <c r="X276" s="50">
        <f t="shared" si="35"/>
        <v>30</v>
      </c>
      <c r="Y276" s="115"/>
    </row>
    <row r="277" spans="1:25" s="30" customFormat="1" ht="30" customHeight="1" x14ac:dyDescent="0.15">
      <c r="A277" s="64" t="s">
        <v>468</v>
      </c>
      <c r="B277" s="43" t="s">
        <v>238</v>
      </c>
      <c r="C277" s="147"/>
      <c r="D277" s="43">
        <v>31</v>
      </c>
      <c r="E277" s="43">
        <v>1</v>
      </c>
      <c r="F277" s="44">
        <v>60016</v>
      </c>
      <c r="G277" s="45" t="s">
        <v>32</v>
      </c>
      <c r="H277" s="46" t="s">
        <v>10</v>
      </c>
      <c r="I277" s="46">
        <v>1</v>
      </c>
      <c r="J277" s="46">
        <v>2</v>
      </c>
      <c r="K277" s="47">
        <v>30</v>
      </c>
      <c r="L277" s="56" t="s">
        <v>336</v>
      </c>
      <c r="M277" s="56">
        <v>2</v>
      </c>
      <c r="N277" s="56">
        <v>2</v>
      </c>
      <c r="O277" s="49">
        <f t="shared" si="39"/>
        <v>8</v>
      </c>
      <c r="P277" s="56">
        <v>2</v>
      </c>
      <c r="Q277" s="56">
        <v>2</v>
      </c>
      <c r="R277" s="56">
        <v>4</v>
      </c>
      <c r="S277" s="49">
        <v>12</v>
      </c>
      <c r="T277" s="57">
        <v>16</v>
      </c>
      <c r="U277" s="50">
        <f t="shared" si="40"/>
        <v>480</v>
      </c>
      <c r="V277" s="57"/>
      <c r="W277" s="79">
        <f t="shared" si="38"/>
        <v>28</v>
      </c>
      <c r="X277" s="50">
        <f t="shared" si="35"/>
        <v>28</v>
      </c>
      <c r="Y277" s="115"/>
    </row>
    <row r="278" spans="1:25" s="30" customFormat="1" ht="30" customHeight="1" x14ac:dyDescent="0.15">
      <c r="A278" s="64" t="s">
        <v>280</v>
      </c>
      <c r="B278" s="43" t="s">
        <v>249</v>
      </c>
      <c r="C278" s="144"/>
      <c r="D278" s="43">
        <v>27</v>
      </c>
      <c r="E278" s="43">
        <v>1</v>
      </c>
      <c r="F278" s="44">
        <v>60016</v>
      </c>
      <c r="G278" s="45" t="s">
        <v>32</v>
      </c>
      <c r="H278" s="46" t="s">
        <v>10</v>
      </c>
      <c r="I278" s="46">
        <v>1</v>
      </c>
      <c r="J278" s="46">
        <v>2</v>
      </c>
      <c r="K278" s="47">
        <v>30</v>
      </c>
      <c r="L278" s="56" t="s">
        <v>236</v>
      </c>
      <c r="M278" s="56">
        <v>2</v>
      </c>
      <c r="N278" s="56">
        <v>2</v>
      </c>
      <c r="O278" s="49">
        <f t="shared" si="39"/>
        <v>12</v>
      </c>
      <c r="P278" s="56">
        <v>2</v>
      </c>
      <c r="Q278" s="56">
        <v>2</v>
      </c>
      <c r="R278" s="56">
        <v>8</v>
      </c>
      <c r="S278" s="49">
        <v>16</v>
      </c>
      <c r="T278" s="57">
        <v>16</v>
      </c>
      <c r="U278" s="50">
        <f t="shared" si="40"/>
        <v>480</v>
      </c>
      <c r="V278" s="57"/>
      <c r="W278" s="79">
        <f t="shared" si="38"/>
        <v>32</v>
      </c>
      <c r="X278" s="50">
        <f t="shared" si="35"/>
        <v>32</v>
      </c>
      <c r="Y278" s="116"/>
    </row>
    <row r="279" spans="1:25" s="30" customFormat="1" ht="30" customHeight="1" x14ac:dyDescent="0.15">
      <c r="A279" s="64" t="s">
        <v>253</v>
      </c>
      <c r="B279" s="43" t="s">
        <v>254</v>
      </c>
      <c r="C279" s="143" t="s">
        <v>171</v>
      </c>
      <c r="D279" s="43">
        <v>44</v>
      </c>
      <c r="E279" s="43">
        <v>1</v>
      </c>
      <c r="F279" s="44"/>
      <c r="G279" s="54" t="s">
        <v>156</v>
      </c>
      <c r="H279" s="43" t="s">
        <v>30</v>
      </c>
      <c r="I279" s="43"/>
      <c r="J279" s="43">
        <v>2</v>
      </c>
      <c r="K279" s="47">
        <v>25</v>
      </c>
      <c r="L279" s="48" t="s">
        <v>298</v>
      </c>
      <c r="M279" s="48">
        <v>2</v>
      </c>
      <c r="N279" s="48">
        <v>2</v>
      </c>
      <c r="O279" s="49">
        <f t="shared" si="39"/>
        <v>8</v>
      </c>
      <c r="P279" s="48">
        <v>2</v>
      </c>
      <c r="Q279" s="48">
        <v>0</v>
      </c>
      <c r="R279" s="48">
        <v>6</v>
      </c>
      <c r="S279" s="49">
        <v>12</v>
      </c>
      <c r="T279" s="50">
        <v>14</v>
      </c>
      <c r="U279" s="50">
        <f t="shared" si="40"/>
        <v>350</v>
      </c>
      <c r="V279" s="50"/>
      <c r="W279" s="79">
        <f t="shared" si="38"/>
        <v>26</v>
      </c>
      <c r="X279" s="50">
        <f t="shared" si="35"/>
        <v>26</v>
      </c>
      <c r="Y279" s="114">
        <f>SUM(X279:X285)</f>
        <v>192</v>
      </c>
    </row>
    <row r="280" spans="1:25" s="30" customFormat="1" ht="30" customHeight="1" x14ac:dyDescent="0.15">
      <c r="A280" s="64" t="s">
        <v>237</v>
      </c>
      <c r="B280" s="43" t="s">
        <v>238</v>
      </c>
      <c r="C280" s="147"/>
      <c r="D280" s="43">
        <v>35</v>
      </c>
      <c r="E280" s="43">
        <v>1</v>
      </c>
      <c r="F280" s="44"/>
      <c r="G280" s="54" t="s">
        <v>156</v>
      </c>
      <c r="H280" s="43" t="s">
        <v>30</v>
      </c>
      <c r="I280" s="43"/>
      <c r="J280" s="43">
        <v>2</v>
      </c>
      <c r="K280" s="47">
        <v>25</v>
      </c>
      <c r="L280" s="48" t="s">
        <v>231</v>
      </c>
      <c r="M280" s="56">
        <v>2</v>
      </c>
      <c r="N280" s="56">
        <v>2</v>
      </c>
      <c r="O280" s="49">
        <f t="shared" si="39"/>
        <v>4</v>
      </c>
      <c r="P280" s="48">
        <v>2</v>
      </c>
      <c r="Q280" s="56">
        <v>0</v>
      </c>
      <c r="R280" s="48">
        <v>2</v>
      </c>
      <c r="S280" s="49">
        <v>8</v>
      </c>
      <c r="T280" s="50">
        <v>16</v>
      </c>
      <c r="U280" s="50">
        <f t="shared" si="40"/>
        <v>400</v>
      </c>
      <c r="V280" s="50"/>
      <c r="W280" s="79">
        <f t="shared" si="38"/>
        <v>24</v>
      </c>
      <c r="X280" s="50">
        <f t="shared" si="35"/>
        <v>24</v>
      </c>
      <c r="Y280" s="115"/>
    </row>
    <row r="281" spans="1:25" s="30" customFormat="1" ht="30" customHeight="1" x14ac:dyDescent="0.15">
      <c r="A281" s="64" t="s">
        <v>220</v>
      </c>
      <c r="B281" s="43" t="s">
        <v>221</v>
      </c>
      <c r="C281" s="147"/>
      <c r="D281" s="43">
        <v>43</v>
      </c>
      <c r="E281" s="43">
        <v>1</v>
      </c>
      <c r="F281" s="44">
        <v>60260</v>
      </c>
      <c r="G281" s="45" t="s">
        <v>157</v>
      </c>
      <c r="H281" s="43" t="s">
        <v>14</v>
      </c>
      <c r="I281" s="43">
        <v>3</v>
      </c>
      <c r="J281" s="43">
        <v>2</v>
      </c>
      <c r="K281" s="47">
        <v>25</v>
      </c>
      <c r="L281" s="48" t="s">
        <v>236</v>
      </c>
      <c r="M281" s="48">
        <v>2</v>
      </c>
      <c r="N281" s="48">
        <v>2</v>
      </c>
      <c r="O281" s="49">
        <f t="shared" si="39"/>
        <v>14</v>
      </c>
      <c r="P281" s="48">
        <v>2</v>
      </c>
      <c r="Q281" s="48">
        <v>2</v>
      </c>
      <c r="R281" s="48">
        <v>10</v>
      </c>
      <c r="S281" s="49">
        <v>18</v>
      </c>
      <c r="T281" s="50">
        <v>14</v>
      </c>
      <c r="U281" s="50">
        <f t="shared" si="40"/>
        <v>350</v>
      </c>
      <c r="V281" s="50"/>
      <c r="W281" s="79">
        <f t="shared" si="38"/>
        <v>32</v>
      </c>
      <c r="X281" s="50">
        <f t="shared" si="35"/>
        <v>32</v>
      </c>
      <c r="Y281" s="115"/>
    </row>
    <row r="282" spans="1:25" s="30" customFormat="1" ht="27" customHeight="1" x14ac:dyDescent="0.15">
      <c r="A282" s="64" t="s">
        <v>77</v>
      </c>
      <c r="B282" s="43" t="s">
        <v>319</v>
      </c>
      <c r="C282" s="147"/>
      <c r="D282" s="43">
        <v>32</v>
      </c>
      <c r="E282" s="43">
        <v>1</v>
      </c>
      <c r="F282" s="44">
        <v>60260</v>
      </c>
      <c r="G282" s="45" t="s">
        <v>157</v>
      </c>
      <c r="H282" s="43" t="s">
        <v>14</v>
      </c>
      <c r="I282" s="43">
        <v>3</v>
      </c>
      <c r="J282" s="43">
        <v>2</v>
      </c>
      <c r="K282" s="47">
        <v>25</v>
      </c>
      <c r="L282" s="48" t="s">
        <v>336</v>
      </c>
      <c r="M282" s="43">
        <v>2</v>
      </c>
      <c r="N282" s="48">
        <v>2</v>
      </c>
      <c r="O282" s="49">
        <f t="shared" si="39"/>
        <v>10</v>
      </c>
      <c r="P282" s="48">
        <v>2</v>
      </c>
      <c r="Q282" s="48">
        <v>2</v>
      </c>
      <c r="R282" s="48">
        <v>6</v>
      </c>
      <c r="S282" s="49">
        <v>14</v>
      </c>
      <c r="T282" s="50">
        <v>14</v>
      </c>
      <c r="U282" s="50">
        <f t="shared" si="40"/>
        <v>350</v>
      </c>
      <c r="V282" s="50"/>
      <c r="W282" s="79">
        <f t="shared" si="38"/>
        <v>28</v>
      </c>
      <c r="X282" s="50">
        <f t="shared" si="35"/>
        <v>28</v>
      </c>
      <c r="Y282" s="115"/>
    </row>
    <row r="283" spans="1:25" s="30" customFormat="1" ht="27.95" customHeight="1" x14ac:dyDescent="0.15">
      <c r="A283" s="64" t="s">
        <v>320</v>
      </c>
      <c r="B283" s="43" t="s">
        <v>230</v>
      </c>
      <c r="C283" s="147"/>
      <c r="D283" s="43">
        <v>32</v>
      </c>
      <c r="E283" s="43">
        <v>1</v>
      </c>
      <c r="F283" s="44">
        <v>60260</v>
      </c>
      <c r="G283" s="45" t="s">
        <v>157</v>
      </c>
      <c r="H283" s="43" t="s">
        <v>14</v>
      </c>
      <c r="I283" s="43">
        <v>3</v>
      </c>
      <c r="J283" s="43">
        <v>2</v>
      </c>
      <c r="K283" s="47">
        <v>25</v>
      </c>
      <c r="L283" s="48" t="s">
        <v>259</v>
      </c>
      <c r="M283" s="43">
        <v>2</v>
      </c>
      <c r="N283" s="48">
        <v>2</v>
      </c>
      <c r="O283" s="49">
        <f t="shared" si="39"/>
        <v>10</v>
      </c>
      <c r="P283" s="48">
        <v>2</v>
      </c>
      <c r="Q283" s="48">
        <v>2</v>
      </c>
      <c r="R283" s="48">
        <v>6</v>
      </c>
      <c r="S283" s="49">
        <v>14</v>
      </c>
      <c r="T283" s="50">
        <v>14</v>
      </c>
      <c r="U283" s="50">
        <f t="shared" si="40"/>
        <v>350</v>
      </c>
      <c r="V283" s="50"/>
      <c r="W283" s="79">
        <f t="shared" si="38"/>
        <v>28</v>
      </c>
      <c r="X283" s="50">
        <f t="shared" si="35"/>
        <v>28</v>
      </c>
      <c r="Y283" s="115"/>
    </row>
    <row r="284" spans="1:25" s="30" customFormat="1" ht="24.95" customHeight="1" x14ac:dyDescent="0.15">
      <c r="A284" s="64" t="s">
        <v>78</v>
      </c>
      <c r="B284" s="43" t="s">
        <v>238</v>
      </c>
      <c r="C284" s="147"/>
      <c r="D284" s="43">
        <v>31</v>
      </c>
      <c r="E284" s="43">
        <v>1</v>
      </c>
      <c r="F284" s="44">
        <v>60260</v>
      </c>
      <c r="G284" s="45" t="s">
        <v>157</v>
      </c>
      <c r="H284" s="43" t="s">
        <v>14</v>
      </c>
      <c r="I284" s="43">
        <v>3</v>
      </c>
      <c r="J284" s="43">
        <v>2</v>
      </c>
      <c r="K284" s="47">
        <v>25</v>
      </c>
      <c r="L284" s="48" t="s">
        <v>260</v>
      </c>
      <c r="M284" s="48">
        <v>0</v>
      </c>
      <c r="N284" s="48">
        <v>2</v>
      </c>
      <c r="O284" s="49">
        <f t="shared" si="39"/>
        <v>8</v>
      </c>
      <c r="P284" s="48">
        <v>2</v>
      </c>
      <c r="Q284" s="48">
        <v>2</v>
      </c>
      <c r="R284" s="48">
        <v>4</v>
      </c>
      <c r="S284" s="49">
        <v>10</v>
      </c>
      <c r="T284" s="50">
        <v>16</v>
      </c>
      <c r="U284" s="50">
        <f t="shared" si="40"/>
        <v>400</v>
      </c>
      <c r="V284" s="50"/>
      <c r="W284" s="79">
        <f t="shared" si="38"/>
        <v>26</v>
      </c>
      <c r="X284" s="50">
        <f t="shared" si="35"/>
        <v>26</v>
      </c>
      <c r="Y284" s="115"/>
    </row>
    <row r="285" spans="1:25" s="30" customFormat="1" ht="24" customHeight="1" x14ac:dyDescent="0.15">
      <c r="A285" s="64" t="s">
        <v>83</v>
      </c>
      <c r="B285" s="43" t="s">
        <v>249</v>
      </c>
      <c r="C285" s="144"/>
      <c r="D285" s="43">
        <v>27</v>
      </c>
      <c r="E285" s="43">
        <v>1</v>
      </c>
      <c r="F285" s="44">
        <v>60260</v>
      </c>
      <c r="G285" s="45" t="s">
        <v>157</v>
      </c>
      <c r="H285" s="43" t="s">
        <v>14</v>
      </c>
      <c r="I285" s="43">
        <v>3</v>
      </c>
      <c r="J285" s="43">
        <v>2</v>
      </c>
      <c r="K285" s="47">
        <v>25</v>
      </c>
      <c r="L285" s="48" t="s">
        <v>252</v>
      </c>
      <c r="M285" s="48">
        <v>2</v>
      </c>
      <c r="N285" s="48">
        <v>2</v>
      </c>
      <c r="O285" s="49">
        <f t="shared" si="39"/>
        <v>8</v>
      </c>
      <c r="P285" s="48">
        <v>2</v>
      </c>
      <c r="Q285" s="48">
        <v>2</v>
      </c>
      <c r="R285" s="48">
        <v>4</v>
      </c>
      <c r="S285" s="49">
        <v>12</v>
      </c>
      <c r="T285" s="50">
        <v>16</v>
      </c>
      <c r="U285" s="50">
        <f t="shared" si="40"/>
        <v>400</v>
      </c>
      <c r="V285" s="50"/>
      <c r="W285" s="79">
        <f t="shared" si="38"/>
        <v>28</v>
      </c>
      <c r="X285" s="50">
        <f t="shared" si="35"/>
        <v>28</v>
      </c>
      <c r="Y285" s="116"/>
    </row>
    <row r="286" spans="1:25" s="30" customFormat="1" ht="21" customHeight="1" x14ac:dyDescent="0.15">
      <c r="A286" s="54" t="s">
        <v>240</v>
      </c>
      <c r="B286" s="43" t="s">
        <v>26</v>
      </c>
      <c r="C286" s="163" t="s">
        <v>470</v>
      </c>
      <c r="D286" s="62" t="s">
        <v>27</v>
      </c>
      <c r="E286" s="43">
        <v>1</v>
      </c>
      <c r="F286" s="66" t="s">
        <v>172</v>
      </c>
      <c r="G286" s="51" t="s">
        <v>469</v>
      </c>
      <c r="H286" s="52" t="s">
        <v>242</v>
      </c>
      <c r="I286" s="52">
        <v>4</v>
      </c>
      <c r="J286" s="52">
        <v>4</v>
      </c>
      <c r="K286" s="67">
        <v>35</v>
      </c>
      <c r="L286" s="100" t="s">
        <v>413</v>
      </c>
      <c r="M286" s="100">
        <v>3</v>
      </c>
      <c r="N286" s="100">
        <v>6</v>
      </c>
      <c r="O286" s="49">
        <f t="shared" si="39"/>
        <v>19</v>
      </c>
      <c r="P286" s="100">
        <v>3</v>
      </c>
      <c r="Q286" s="100">
        <v>0</v>
      </c>
      <c r="R286" s="100">
        <v>16</v>
      </c>
      <c r="S286" s="49">
        <v>28</v>
      </c>
      <c r="T286" s="101">
        <v>27</v>
      </c>
      <c r="U286" s="50">
        <f t="shared" si="40"/>
        <v>945</v>
      </c>
      <c r="V286" s="166">
        <v>1680</v>
      </c>
      <c r="W286" s="79">
        <f t="shared" si="38"/>
        <v>55</v>
      </c>
      <c r="X286" s="50">
        <f t="shared" si="35"/>
        <v>55</v>
      </c>
      <c r="Y286" s="114">
        <v>120</v>
      </c>
    </row>
    <row r="287" spans="1:25" s="30" customFormat="1" ht="21.95" customHeight="1" x14ac:dyDescent="0.15">
      <c r="A287" s="51" t="s">
        <v>226</v>
      </c>
      <c r="B287" s="52" t="s">
        <v>12</v>
      </c>
      <c r="C287" s="165"/>
      <c r="D287" s="52">
        <v>23</v>
      </c>
      <c r="E287" s="43">
        <v>1</v>
      </c>
      <c r="F287" s="53">
        <v>60216</v>
      </c>
      <c r="G287" s="54" t="s">
        <v>173</v>
      </c>
      <c r="H287" s="55" t="s">
        <v>14</v>
      </c>
      <c r="I287" s="55">
        <v>4</v>
      </c>
      <c r="J287" s="55">
        <v>3</v>
      </c>
      <c r="K287" s="43">
        <v>35</v>
      </c>
      <c r="L287" s="56" t="s">
        <v>264</v>
      </c>
      <c r="M287" s="56">
        <v>4</v>
      </c>
      <c r="N287" s="56">
        <v>3</v>
      </c>
      <c r="O287" s="49">
        <f t="shared" si="39"/>
        <v>24</v>
      </c>
      <c r="P287" s="56">
        <v>3</v>
      </c>
      <c r="Q287" s="56">
        <v>3</v>
      </c>
      <c r="R287" s="56">
        <v>18</v>
      </c>
      <c r="S287" s="49">
        <v>31</v>
      </c>
      <c r="T287" s="57">
        <v>24</v>
      </c>
      <c r="U287" s="50">
        <f t="shared" si="40"/>
        <v>840</v>
      </c>
      <c r="V287" s="167"/>
      <c r="W287" s="79">
        <f t="shared" si="38"/>
        <v>55</v>
      </c>
      <c r="X287" s="50">
        <f t="shared" si="35"/>
        <v>55</v>
      </c>
      <c r="Y287" s="116"/>
    </row>
    <row r="288" spans="1:25" s="30" customFormat="1" ht="26.1" customHeight="1" x14ac:dyDescent="0.15">
      <c r="A288" s="54" t="s">
        <v>261</v>
      </c>
      <c r="B288" s="43" t="s">
        <v>39</v>
      </c>
      <c r="C288" s="157" t="s">
        <v>471</v>
      </c>
      <c r="D288" s="43">
        <v>38</v>
      </c>
      <c r="E288" s="43">
        <v>1</v>
      </c>
      <c r="F288" s="44">
        <v>60158</v>
      </c>
      <c r="G288" s="45" t="s">
        <v>174</v>
      </c>
      <c r="H288" s="43" t="s">
        <v>14</v>
      </c>
      <c r="I288" s="43">
        <v>4</v>
      </c>
      <c r="J288" s="43">
        <v>3</v>
      </c>
      <c r="K288" s="80">
        <v>25</v>
      </c>
      <c r="L288" s="98" t="s">
        <v>366</v>
      </c>
      <c r="M288" s="98">
        <v>3</v>
      </c>
      <c r="N288" s="98">
        <v>3</v>
      </c>
      <c r="O288" s="49">
        <f t="shared" si="39"/>
        <v>20</v>
      </c>
      <c r="P288" s="98">
        <v>3</v>
      </c>
      <c r="Q288" s="98">
        <v>3</v>
      </c>
      <c r="R288" s="98">
        <v>14</v>
      </c>
      <c r="S288" s="49">
        <v>26</v>
      </c>
      <c r="T288" s="99">
        <v>24</v>
      </c>
      <c r="U288" s="50">
        <f t="shared" si="40"/>
        <v>600</v>
      </c>
      <c r="V288" s="99"/>
      <c r="W288" s="79">
        <f t="shared" si="38"/>
        <v>50</v>
      </c>
      <c r="X288" s="50">
        <f t="shared" si="35"/>
        <v>50</v>
      </c>
      <c r="Y288" s="114">
        <f>SUM(X288:X292)</f>
        <v>294.2</v>
      </c>
    </row>
    <row r="289" spans="1:25" s="30" customFormat="1" ht="23.1" customHeight="1" x14ac:dyDescent="0.15">
      <c r="A289" s="54" t="s">
        <v>262</v>
      </c>
      <c r="B289" s="43" t="s">
        <v>263</v>
      </c>
      <c r="C289" s="158"/>
      <c r="D289" s="43">
        <v>46</v>
      </c>
      <c r="E289" s="43">
        <v>1</v>
      </c>
      <c r="F289" s="44">
        <v>60158</v>
      </c>
      <c r="G289" s="45" t="s">
        <v>174</v>
      </c>
      <c r="H289" s="43" t="s">
        <v>14</v>
      </c>
      <c r="I289" s="43">
        <v>4</v>
      </c>
      <c r="J289" s="43">
        <v>3</v>
      </c>
      <c r="K289" s="47">
        <v>25</v>
      </c>
      <c r="L289" s="48" t="s">
        <v>267</v>
      </c>
      <c r="M289" s="48">
        <v>3</v>
      </c>
      <c r="N289" s="48">
        <v>3</v>
      </c>
      <c r="O289" s="49">
        <f t="shared" si="39"/>
        <v>18</v>
      </c>
      <c r="P289" s="48">
        <v>3</v>
      </c>
      <c r="Q289" s="48">
        <v>3</v>
      </c>
      <c r="R289" s="48">
        <v>12</v>
      </c>
      <c r="S289" s="49">
        <v>24</v>
      </c>
      <c r="T289" s="50">
        <v>24</v>
      </c>
      <c r="U289" s="50">
        <f t="shared" si="40"/>
        <v>600</v>
      </c>
      <c r="V289" s="50"/>
      <c r="W289" s="79">
        <f t="shared" si="38"/>
        <v>48</v>
      </c>
      <c r="X289" s="50">
        <f t="shared" si="35"/>
        <v>48</v>
      </c>
      <c r="Y289" s="115"/>
    </row>
    <row r="290" spans="1:25" s="30" customFormat="1" ht="45" customHeight="1" x14ac:dyDescent="0.15">
      <c r="A290" s="54" t="s">
        <v>265</v>
      </c>
      <c r="B290" s="43" t="s">
        <v>266</v>
      </c>
      <c r="C290" s="158"/>
      <c r="D290" s="43">
        <v>48</v>
      </c>
      <c r="E290" s="43">
        <v>1</v>
      </c>
      <c r="F290" s="44">
        <v>60158</v>
      </c>
      <c r="G290" s="45" t="s">
        <v>174</v>
      </c>
      <c r="H290" s="43" t="s">
        <v>14</v>
      </c>
      <c r="I290" s="43">
        <v>4</v>
      </c>
      <c r="J290" s="43">
        <v>3</v>
      </c>
      <c r="K290" s="47">
        <v>25</v>
      </c>
      <c r="L290" s="48" t="s">
        <v>264</v>
      </c>
      <c r="M290" s="48">
        <v>3</v>
      </c>
      <c r="N290" s="48">
        <v>3</v>
      </c>
      <c r="O290" s="49">
        <f t="shared" si="39"/>
        <v>21</v>
      </c>
      <c r="P290" s="48">
        <v>3</v>
      </c>
      <c r="Q290" s="48">
        <v>3</v>
      </c>
      <c r="R290" s="48">
        <v>15</v>
      </c>
      <c r="S290" s="49">
        <v>27</v>
      </c>
      <c r="T290" s="50">
        <v>24</v>
      </c>
      <c r="U290" s="50">
        <f t="shared" si="40"/>
        <v>600</v>
      </c>
      <c r="V290" s="50"/>
      <c r="W290" s="79">
        <f t="shared" si="38"/>
        <v>51</v>
      </c>
      <c r="X290" s="50">
        <f t="shared" si="35"/>
        <v>51</v>
      </c>
      <c r="Y290" s="115"/>
    </row>
    <row r="291" spans="1:25" s="30" customFormat="1" ht="35.1" customHeight="1" x14ac:dyDescent="0.15">
      <c r="A291" s="54" t="s">
        <v>286</v>
      </c>
      <c r="B291" s="43" t="s">
        <v>287</v>
      </c>
      <c r="C291" s="158"/>
      <c r="D291" s="43">
        <v>65</v>
      </c>
      <c r="E291" s="43">
        <v>1.3</v>
      </c>
      <c r="F291" s="44">
        <v>60285</v>
      </c>
      <c r="G291" s="45" t="s">
        <v>52</v>
      </c>
      <c r="H291" s="46" t="s">
        <v>10</v>
      </c>
      <c r="I291" s="46">
        <v>4</v>
      </c>
      <c r="J291" s="46">
        <v>4</v>
      </c>
      <c r="K291" s="47">
        <v>25</v>
      </c>
      <c r="L291" s="78" t="s">
        <v>388</v>
      </c>
      <c r="M291" s="46">
        <v>4</v>
      </c>
      <c r="N291" s="78">
        <v>4</v>
      </c>
      <c r="O291" s="49">
        <f t="shared" si="39"/>
        <v>24</v>
      </c>
      <c r="P291" s="78">
        <v>2</v>
      </c>
      <c r="Q291" s="78">
        <v>4</v>
      </c>
      <c r="R291" s="78">
        <v>18</v>
      </c>
      <c r="S291" s="49">
        <v>32</v>
      </c>
      <c r="T291" s="79">
        <v>32</v>
      </c>
      <c r="U291" s="50">
        <f t="shared" si="40"/>
        <v>1040</v>
      </c>
      <c r="V291" s="79"/>
      <c r="W291" s="79">
        <f t="shared" si="38"/>
        <v>64</v>
      </c>
      <c r="X291" s="50">
        <f t="shared" si="35"/>
        <v>83.2</v>
      </c>
      <c r="Y291" s="115"/>
    </row>
    <row r="292" spans="1:25" s="30" customFormat="1" ht="24" customHeight="1" x14ac:dyDescent="0.15">
      <c r="A292" s="54" t="s">
        <v>232</v>
      </c>
      <c r="B292" s="43" t="s">
        <v>17</v>
      </c>
      <c r="C292" s="159"/>
      <c r="D292" s="43">
        <v>32</v>
      </c>
      <c r="E292" s="43">
        <v>1</v>
      </c>
      <c r="F292" s="44">
        <v>60285</v>
      </c>
      <c r="G292" s="45" t="s">
        <v>52</v>
      </c>
      <c r="H292" s="43" t="s">
        <v>10</v>
      </c>
      <c r="I292" s="43">
        <v>4</v>
      </c>
      <c r="J292" s="46">
        <v>4</v>
      </c>
      <c r="K292" s="47">
        <v>25</v>
      </c>
      <c r="L292" s="98" t="s">
        <v>464</v>
      </c>
      <c r="M292" s="46">
        <v>4</v>
      </c>
      <c r="N292" s="46">
        <v>4</v>
      </c>
      <c r="O292" s="49">
        <f t="shared" si="39"/>
        <v>24</v>
      </c>
      <c r="P292" s="46">
        <v>4</v>
      </c>
      <c r="Q292" s="46">
        <v>4</v>
      </c>
      <c r="R292" s="98">
        <v>16</v>
      </c>
      <c r="S292" s="49">
        <v>32</v>
      </c>
      <c r="T292" s="99">
        <v>30</v>
      </c>
      <c r="U292" s="50">
        <f t="shared" si="40"/>
        <v>750</v>
      </c>
      <c r="V292" s="99"/>
      <c r="W292" s="79">
        <f t="shared" si="38"/>
        <v>62</v>
      </c>
      <c r="X292" s="50">
        <f t="shared" si="35"/>
        <v>62</v>
      </c>
      <c r="Y292" s="116"/>
    </row>
    <row r="293" spans="1:25" s="30" customFormat="1" ht="27.95" customHeight="1" x14ac:dyDescent="0.15">
      <c r="A293" s="54" t="s">
        <v>261</v>
      </c>
      <c r="B293" s="43" t="s">
        <v>39</v>
      </c>
      <c r="C293" s="168" t="s">
        <v>472</v>
      </c>
      <c r="D293" s="43">
        <v>38</v>
      </c>
      <c r="E293" s="43">
        <v>1</v>
      </c>
      <c r="F293" s="44">
        <v>60350</v>
      </c>
      <c r="G293" s="45" t="s">
        <v>175</v>
      </c>
      <c r="H293" s="43" t="s">
        <v>14</v>
      </c>
      <c r="I293" s="43">
        <v>3</v>
      </c>
      <c r="J293" s="43">
        <v>2</v>
      </c>
      <c r="K293" s="102">
        <v>30</v>
      </c>
      <c r="L293" s="98" t="s">
        <v>252</v>
      </c>
      <c r="M293" s="98">
        <v>2</v>
      </c>
      <c r="N293" s="98">
        <v>2</v>
      </c>
      <c r="O293" s="49">
        <f t="shared" si="39"/>
        <v>12</v>
      </c>
      <c r="P293" s="98">
        <v>2</v>
      </c>
      <c r="Q293" s="98">
        <v>2</v>
      </c>
      <c r="R293" s="98">
        <v>8</v>
      </c>
      <c r="S293" s="49">
        <v>16</v>
      </c>
      <c r="T293" s="99">
        <v>16</v>
      </c>
      <c r="U293" s="50">
        <f t="shared" si="40"/>
        <v>480</v>
      </c>
      <c r="V293" s="99"/>
      <c r="W293" s="79">
        <f t="shared" si="38"/>
        <v>32</v>
      </c>
      <c r="X293" s="50">
        <f t="shared" si="35"/>
        <v>32</v>
      </c>
      <c r="Y293" s="114">
        <f>SUM(X293:X298)</f>
        <v>202</v>
      </c>
    </row>
    <row r="294" spans="1:25" s="30" customFormat="1" ht="27.95" customHeight="1" x14ac:dyDescent="0.15">
      <c r="A294" s="54" t="s">
        <v>262</v>
      </c>
      <c r="B294" s="43" t="s">
        <v>263</v>
      </c>
      <c r="C294" s="169"/>
      <c r="D294" s="43">
        <v>46</v>
      </c>
      <c r="E294" s="43">
        <v>1</v>
      </c>
      <c r="F294" s="44">
        <v>60350</v>
      </c>
      <c r="G294" s="45" t="s">
        <v>175</v>
      </c>
      <c r="H294" s="43" t="s">
        <v>14</v>
      </c>
      <c r="I294" s="43">
        <v>3</v>
      </c>
      <c r="J294" s="43">
        <v>2</v>
      </c>
      <c r="K294" s="102">
        <v>30</v>
      </c>
      <c r="L294" s="78" t="s">
        <v>336</v>
      </c>
      <c r="M294" s="78">
        <v>2</v>
      </c>
      <c r="N294" s="78">
        <v>2</v>
      </c>
      <c r="O294" s="49">
        <f t="shared" si="39"/>
        <v>12</v>
      </c>
      <c r="P294" s="78">
        <v>2</v>
      </c>
      <c r="Q294" s="78">
        <v>2</v>
      </c>
      <c r="R294" s="78">
        <v>8</v>
      </c>
      <c r="S294" s="49">
        <v>16</v>
      </c>
      <c r="T294" s="79">
        <v>16</v>
      </c>
      <c r="U294" s="50">
        <f t="shared" si="40"/>
        <v>480</v>
      </c>
      <c r="V294" s="79"/>
      <c r="W294" s="79">
        <f t="shared" si="38"/>
        <v>32</v>
      </c>
      <c r="X294" s="50">
        <f t="shared" si="35"/>
        <v>32</v>
      </c>
      <c r="Y294" s="115"/>
    </row>
    <row r="295" spans="1:25" s="30" customFormat="1" ht="27.95" customHeight="1" x14ac:dyDescent="0.15">
      <c r="A295" s="54" t="s">
        <v>265</v>
      </c>
      <c r="B295" s="43" t="s">
        <v>266</v>
      </c>
      <c r="C295" s="169"/>
      <c r="D295" s="43">
        <v>48</v>
      </c>
      <c r="E295" s="43">
        <v>1</v>
      </c>
      <c r="F295" s="44">
        <v>60350</v>
      </c>
      <c r="G295" s="45" t="s">
        <v>175</v>
      </c>
      <c r="H295" s="43" t="s">
        <v>14</v>
      </c>
      <c r="I295" s="43">
        <v>3</v>
      </c>
      <c r="J295" s="43">
        <v>2</v>
      </c>
      <c r="K295" s="102">
        <v>30</v>
      </c>
      <c r="L295" s="78" t="s">
        <v>236</v>
      </c>
      <c r="M295" s="78">
        <v>2</v>
      </c>
      <c r="N295" s="78">
        <v>2</v>
      </c>
      <c r="O295" s="49">
        <f t="shared" si="39"/>
        <v>14</v>
      </c>
      <c r="P295" s="78">
        <v>2</v>
      </c>
      <c r="Q295" s="78">
        <v>2</v>
      </c>
      <c r="R295" s="78">
        <v>10</v>
      </c>
      <c r="S295" s="49">
        <v>18</v>
      </c>
      <c r="T295" s="79">
        <v>16</v>
      </c>
      <c r="U295" s="50">
        <f t="shared" si="40"/>
        <v>480</v>
      </c>
      <c r="V295" s="79"/>
      <c r="W295" s="79">
        <f t="shared" si="38"/>
        <v>34</v>
      </c>
      <c r="X295" s="50">
        <f t="shared" si="35"/>
        <v>34</v>
      </c>
      <c r="Y295" s="115"/>
    </row>
    <row r="296" spans="1:25" s="30" customFormat="1" ht="27.95" customHeight="1" x14ac:dyDescent="0.15">
      <c r="A296" s="54" t="s">
        <v>372</v>
      </c>
      <c r="B296" s="43"/>
      <c r="C296" s="169"/>
      <c r="D296" s="43"/>
      <c r="E296" s="43"/>
      <c r="F296" s="44"/>
      <c r="G296" s="45" t="s">
        <v>473</v>
      </c>
      <c r="H296" s="43"/>
      <c r="I296" s="43"/>
      <c r="J296" s="43"/>
      <c r="K296" s="102"/>
      <c r="L296" s="78"/>
      <c r="M296" s="78"/>
      <c r="N296" s="78"/>
      <c r="O296" s="49"/>
      <c r="P296" s="78"/>
      <c r="Q296" s="78"/>
      <c r="R296" s="78"/>
      <c r="S296" s="49"/>
      <c r="T296" s="79"/>
      <c r="U296" s="50"/>
      <c r="V296" s="79"/>
      <c r="W296" s="79">
        <v>8</v>
      </c>
      <c r="X296" s="50">
        <v>8</v>
      </c>
      <c r="Y296" s="115"/>
    </row>
    <row r="297" spans="1:25" s="30" customFormat="1" ht="27.95" customHeight="1" x14ac:dyDescent="0.15">
      <c r="A297" s="54" t="s">
        <v>270</v>
      </c>
      <c r="B297" s="43" t="s">
        <v>45</v>
      </c>
      <c r="C297" s="169"/>
      <c r="D297" s="43">
        <v>34</v>
      </c>
      <c r="E297" s="43">
        <v>1</v>
      </c>
      <c r="F297" s="44">
        <v>60105</v>
      </c>
      <c r="G297" s="54" t="s">
        <v>176</v>
      </c>
      <c r="H297" s="43" t="s">
        <v>10</v>
      </c>
      <c r="I297" s="43">
        <v>3</v>
      </c>
      <c r="J297" s="43">
        <v>2</v>
      </c>
      <c r="K297" s="102">
        <v>30</v>
      </c>
      <c r="L297" s="72" t="s">
        <v>281</v>
      </c>
      <c r="M297" s="72">
        <v>2</v>
      </c>
      <c r="N297" s="72">
        <v>4</v>
      </c>
      <c r="O297" s="49">
        <f t="shared" si="39"/>
        <v>14</v>
      </c>
      <c r="P297" s="72">
        <v>0</v>
      </c>
      <c r="Q297" s="72">
        <v>2</v>
      </c>
      <c r="R297" s="72">
        <v>12</v>
      </c>
      <c r="S297" s="49">
        <v>20</v>
      </c>
      <c r="T297" s="73">
        <v>14</v>
      </c>
      <c r="U297" s="50">
        <f t="shared" ref="U297:U329" si="41">T297*K297*E297</f>
        <v>420</v>
      </c>
      <c r="V297" s="73"/>
      <c r="W297" s="79">
        <f t="shared" si="38"/>
        <v>34</v>
      </c>
      <c r="X297" s="50">
        <f t="shared" ref="X297:X329" si="42">W297*E297</f>
        <v>34</v>
      </c>
      <c r="Y297" s="115"/>
    </row>
    <row r="298" spans="1:25" s="30" customFormat="1" ht="27.95" customHeight="1" x14ac:dyDescent="0.15">
      <c r="A298" s="54" t="s">
        <v>36</v>
      </c>
      <c r="B298" s="43" t="s">
        <v>37</v>
      </c>
      <c r="C298" s="170"/>
      <c r="D298" s="43">
        <v>39</v>
      </c>
      <c r="E298" s="43">
        <v>1</v>
      </c>
      <c r="F298" s="44">
        <v>60337</v>
      </c>
      <c r="G298" s="54" t="s">
        <v>177</v>
      </c>
      <c r="H298" s="43" t="s">
        <v>10</v>
      </c>
      <c r="I298" s="43">
        <v>3</v>
      </c>
      <c r="J298" s="43">
        <v>4</v>
      </c>
      <c r="K298" s="102">
        <v>30</v>
      </c>
      <c r="L298" s="72" t="s">
        <v>474</v>
      </c>
      <c r="M298" s="72">
        <v>4</v>
      </c>
      <c r="N298" s="72">
        <v>4</v>
      </c>
      <c r="O298" s="49">
        <f t="shared" si="39"/>
        <v>24</v>
      </c>
      <c r="P298" s="72">
        <v>4</v>
      </c>
      <c r="Q298" s="72">
        <v>4</v>
      </c>
      <c r="R298" s="72">
        <v>16</v>
      </c>
      <c r="S298" s="49">
        <v>32</v>
      </c>
      <c r="T298" s="73">
        <v>30</v>
      </c>
      <c r="U298" s="50">
        <f t="shared" si="41"/>
        <v>900</v>
      </c>
      <c r="V298" s="73"/>
      <c r="W298" s="79">
        <f t="shared" si="38"/>
        <v>62</v>
      </c>
      <c r="X298" s="50">
        <f t="shared" si="42"/>
        <v>62</v>
      </c>
      <c r="Y298" s="116"/>
    </row>
    <row r="299" spans="1:25" s="30" customFormat="1" ht="21" customHeight="1" x14ac:dyDescent="0.15">
      <c r="A299" s="54" t="s">
        <v>270</v>
      </c>
      <c r="B299" s="43" t="s">
        <v>45</v>
      </c>
      <c r="C299" s="88" t="s">
        <v>476</v>
      </c>
      <c r="D299" s="43">
        <v>34</v>
      </c>
      <c r="E299" s="43">
        <v>1</v>
      </c>
      <c r="F299" s="44"/>
      <c r="G299" s="54" t="s">
        <v>475</v>
      </c>
      <c r="H299" s="43" t="s">
        <v>30</v>
      </c>
      <c r="I299" s="43"/>
      <c r="J299" s="43">
        <v>2</v>
      </c>
      <c r="K299" s="102">
        <v>30</v>
      </c>
      <c r="L299" s="72" t="s">
        <v>260</v>
      </c>
      <c r="M299" s="72">
        <v>2</v>
      </c>
      <c r="N299" s="72">
        <v>2</v>
      </c>
      <c r="O299" s="49">
        <f t="shared" si="39"/>
        <v>14</v>
      </c>
      <c r="P299" s="72">
        <v>2</v>
      </c>
      <c r="Q299" s="72">
        <v>2</v>
      </c>
      <c r="R299" s="72">
        <v>10</v>
      </c>
      <c r="S299" s="49">
        <v>18</v>
      </c>
      <c r="T299" s="73">
        <v>14</v>
      </c>
      <c r="U299" s="50">
        <f t="shared" si="41"/>
        <v>420</v>
      </c>
      <c r="V299" s="73">
        <v>420</v>
      </c>
      <c r="W299" s="79">
        <f t="shared" si="38"/>
        <v>32</v>
      </c>
      <c r="X299" s="50">
        <f t="shared" si="42"/>
        <v>32</v>
      </c>
      <c r="Y299" s="50">
        <v>32</v>
      </c>
    </row>
    <row r="300" spans="1:25" s="30" customFormat="1" ht="27.95" customHeight="1" x14ac:dyDescent="0.15">
      <c r="A300" s="54" t="s">
        <v>313</v>
      </c>
      <c r="B300" s="43" t="s">
        <v>45</v>
      </c>
      <c r="C300" s="145" t="s">
        <v>179</v>
      </c>
      <c r="D300" s="43">
        <v>31</v>
      </c>
      <c r="E300" s="43">
        <v>1</v>
      </c>
      <c r="F300" s="44">
        <v>60289</v>
      </c>
      <c r="G300" s="54" t="s">
        <v>178</v>
      </c>
      <c r="H300" s="43" t="s">
        <v>14</v>
      </c>
      <c r="I300" s="43">
        <v>3</v>
      </c>
      <c r="J300" s="43">
        <v>3</v>
      </c>
      <c r="K300" s="43">
        <v>35</v>
      </c>
      <c r="L300" s="56" t="s">
        <v>477</v>
      </c>
      <c r="M300" s="56">
        <v>4</v>
      </c>
      <c r="N300" s="56">
        <v>4</v>
      </c>
      <c r="O300" s="49">
        <f t="shared" si="39"/>
        <v>23</v>
      </c>
      <c r="P300" s="56">
        <v>2</v>
      </c>
      <c r="Q300" s="56">
        <v>3</v>
      </c>
      <c r="R300" s="56">
        <v>18</v>
      </c>
      <c r="S300" s="49">
        <v>31</v>
      </c>
      <c r="T300" s="57">
        <v>18</v>
      </c>
      <c r="U300" s="50">
        <f t="shared" si="41"/>
        <v>630</v>
      </c>
      <c r="V300" s="57"/>
      <c r="W300" s="79">
        <f t="shared" si="38"/>
        <v>49</v>
      </c>
      <c r="X300" s="50">
        <f t="shared" si="42"/>
        <v>49</v>
      </c>
      <c r="Y300" s="114">
        <f>SUM(X300:X306)</f>
        <v>246</v>
      </c>
    </row>
    <row r="301" spans="1:25" s="30" customFormat="1" ht="24.95" customHeight="1" x14ac:dyDescent="0.15">
      <c r="A301" s="54" t="s">
        <v>313</v>
      </c>
      <c r="B301" s="43" t="s">
        <v>45</v>
      </c>
      <c r="C301" s="148"/>
      <c r="D301" s="43">
        <v>31</v>
      </c>
      <c r="E301" s="43">
        <v>1</v>
      </c>
      <c r="F301" s="44">
        <v>60183</v>
      </c>
      <c r="G301" s="54" t="s">
        <v>180</v>
      </c>
      <c r="H301" s="43" t="s">
        <v>10</v>
      </c>
      <c r="I301" s="43">
        <v>4</v>
      </c>
      <c r="J301" s="43">
        <v>4</v>
      </c>
      <c r="K301" s="43">
        <v>35</v>
      </c>
      <c r="L301" s="56" t="s">
        <v>478</v>
      </c>
      <c r="M301" s="56">
        <v>3</v>
      </c>
      <c r="N301" s="56">
        <v>3</v>
      </c>
      <c r="O301" s="49">
        <f t="shared" si="39"/>
        <v>26</v>
      </c>
      <c r="P301" s="56">
        <v>2</v>
      </c>
      <c r="Q301" s="56">
        <v>4</v>
      </c>
      <c r="R301" s="56">
        <v>20</v>
      </c>
      <c r="S301" s="49">
        <v>32</v>
      </c>
      <c r="T301" s="57">
        <v>22</v>
      </c>
      <c r="U301" s="50">
        <f t="shared" si="41"/>
        <v>770</v>
      </c>
      <c r="V301" s="57"/>
      <c r="W301" s="79">
        <f t="shared" si="38"/>
        <v>54</v>
      </c>
      <c r="X301" s="50">
        <f t="shared" si="42"/>
        <v>54</v>
      </c>
      <c r="Y301" s="115"/>
    </row>
    <row r="302" spans="1:25" s="30" customFormat="1" ht="24" customHeight="1" x14ac:dyDescent="0.15">
      <c r="A302" s="54" t="s">
        <v>313</v>
      </c>
      <c r="B302" s="43" t="s">
        <v>45</v>
      </c>
      <c r="C302" s="148"/>
      <c r="D302" s="43">
        <v>31</v>
      </c>
      <c r="E302" s="43">
        <v>1</v>
      </c>
      <c r="F302" s="44">
        <v>60152</v>
      </c>
      <c r="G302" s="54" t="s">
        <v>181</v>
      </c>
      <c r="H302" s="43" t="s">
        <v>14</v>
      </c>
      <c r="I302" s="43">
        <v>2</v>
      </c>
      <c r="J302" s="43">
        <v>2</v>
      </c>
      <c r="K302" s="43">
        <v>35</v>
      </c>
      <c r="L302" s="56" t="s">
        <v>479</v>
      </c>
      <c r="M302" s="56"/>
      <c r="N302" s="56"/>
      <c r="O302" s="49"/>
      <c r="P302" s="56"/>
      <c r="Q302" s="56"/>
      <c r="R302" s="56"/>
      <c r="S302" s="49"/>
      <c r="T302" s="57"/>
      <c r="U302" s="50">
        <f t="shared" si="41"/>
        <v>0</v>
      </c>
      <c r="V302" s="57"/>
      <c r="W302" s="79">
        <f t="shared" si="38"/>
        <v>0</v>
      </c>
      <c r="X302" s="50">
        <f t="shared" si="42"/>
        <v>0</v>
      </c>
      <c r="Y302" s="115"/>
    </row>
    <row r="303" spans="1:25" s="30" customFormat="1" ht="21" customHeight="1" x14ac:dyDescent="0.15">
      <c r="A303" s="54" t="s">
        <v>315</v>
      </c>
      <c r="B303" s="43" t="s">
        <v>311</v>
      </c>
      <c r="C303" s="148"/>
      <c r="D303" s="43">
        <v>33</v>
      </c>
      <c r="E303" s="43">
        <v>1</v>
      </c>
      <c r="F303" s="44">
        <v>60061</v>
      </c>
      <c r="G303" s="54" t="s">
        <v>182</v>
      </c>
      <c r="H303" s="43" t="s">
        <v>14</v>
      </c>
      <c r="I303" s="43">
        <v>4</v>
      </c>
      <c r="J303" s="43">
        <v>4</v>
      </c>
      <c r="K303" s="43">
        <v>35</v>
      </c>
      <c r="L303" s="56" t="s">
        <v>480</v>
      </c>
      <c r="M303" s="43">
        <v>4</v>
      </c>
      <c r="N303" s="43">
        <v>4</v>
      </c>
      <c r="O303" s="49">
        <f>SUM(P303:R303)</f>
        <v>28</v>
      </c>
      <c r="P303" s="43">
        <v>4</v>
      </c>
      <c r="Q303" s="43">
        <v>4</v>
      </c>
      <c r="R303" s="56">
        <v>20</v>
      </c>
      <c r="S303" s="49">
        <v>36</v>
      </c>
      <c r="T303" s="57">
        <v>32</v>
      </c>
      <c r="U303" s="50">
        <f t="shared" si="41"/>
        <v>1120</v>
      </c>
      <c r="V303" s="57"/>
      <c r="W303" s="79">
        <f t="shared" si="38"/>
        <v>68</v>
      </c>
      <c r="X303" s="50">
        <f t="shared" si="42"/>
        <v>68</v>
      </c>
      <c r="Y303" s="115"/>
    </row>
    <row r="304" spans="1:25" s="30" customFormat="1" ht="36.75" customHeight="1" x14ac:dyDescent="0.15">
      <c r="A304" s="54" t="s">
        <v>315</v>
      </c>
      <c r="B304" s="43" t="s">
        <v>311</v>
      </c>
      <c r="C304" s="148"/>
      <c r="D304" s="43">
        <v>33</v>
      </c>
      <c r="E304" s="43">
        <v>1</v>
      </c>
      <c r="F304" s="44">
        <v>60064</v>
      </c>
      <c r="G304" s="54" t="s">
        <v>183</v>
      </c>
      <c r="H304" s="43" t="s">
        <v>14</v>
      </c>
      <c r="I304" s="43">
        <v>2</v>
      </c>
      <c r="J304" s="43">
        <v>2</v>
      </c>
      <c r="K304" s="43">
        <v>35</v>
      </c>
      <c r="L304" s="56"/>
      <c r="M304" s="43">
        <v>2</v>
      </c>
      <c r="N304" s="43">
        <v>2</v>
      </c>
      <c r="O304" s="49">
        <f>SUM(P304:R304)</f>
        <v>4</v>
      </c>
      <c r="P304" s="43">
        <v>2</v>
      </c>
      <c r="Q304" s="43">
        <v>2</v>
      </c>
      <c r="R304" s="56"/>
      <c r="S304" s="49">
        <v>8</v>
      </c>
      <c r="T304" s="57"/>
      <c r="U304" s="50">
        <f t="shared" si="41"/>
        <v>0</v>
      </c>
      <c r="V304" s="57"/>
      <c r="W304" s="79">
        <v>10</v>
      </c>
      <c r="X304" s="50">
        <f t="shared" si="42"/>
        <v>10</v>
      </c>
      <c r="Y304" s="115"/>
    </row>
    <row r="305" spans="1:25" s="30" customFormat="1" ht="26.1" customHeight="1" x14ac:dyDescent="0.15">
      <c r="A305" s="54" t="s">
        <v>310</v>
      </c>
      <c r="B305" s="43" t="s">
        <v>311</v>
      </c>
      <c r="C305" s="148"/>
      <c r="D305" s="43">
        <v>30</v>
      </c>
      <c r="E305" s="43">
        <v>1</v>
      </c>
      <c r="F305" s="44">
        <v>60061</v>
      </c>
      <c r="G305" s="54" t="s">
        <v>182</v>
      </c>
      <c r="H305" s="43" t="s">
        <v>14</v>
      </c>
      <c r="I305" s="43">
        <v>4</v>
      </c>
      <c r="J305" s="43">
        <v>4</v>
      </c>
      <c r="K305" s="43">
        <v>35</v>
      </c>
      <c r="L305" s="56" t="s">
        <v>361</v>
      </c>
      <c r="M305" s="43">
        <v>4</v>
      </c>
      <c r="N305" s="43">
        <v>4</v>
      </c>
      <c r="O305" s="49">
        <f>SUM(P305:R305)</f>
        <v>15</v>
      </c>
      <c r="P305" s="56">
        <v>0</v>
      </c>
      <c r="Q305" s="56">
        <v>0</v>
      </c>
      <c r="R305" s="56">
        <v>15</v>
      </c>
      <c r="S305" s="49">
        <v>23</v>
      </c>
      <c r="T305" s="57">
        <v>32</v>
      </c>
      <c r="U305" s="50">
        <f t="shared" si="41"/>
        <v>1120</v>
      </c>
      <c r="V305" s="57"/>
      <c r="W305" s="79">
        <f t="shared" si="38"/>
        <v>55</v>
      </c>
      <c r="X305" s="50">
        <f t="shared" si="42"/>
        <v>55</v>
      </c>
      <c r="Y305" s="115"/>
    </row>
    <row r="306" spans="1:25" s="30" customFormat="1" ht="23.1" customHeight="1" x14ac:dyDescent="0.15">
      <c r="A306" s="54" t="s">
        <v>310</v>
      </c>
      <c r="B306" s="43" t="s">
        <v>311</v>
      </c>
      <c r="C306" s="146"/>
      <c r="D306" s="43">
        <v>30</v>
      </c>
      <c r="E306" s="43">
        <v>1</v>
      </c>
      <c r="F306" s="44">
        <v>60064</v>
      </c>
      <c r="G306" s="54" t="s">
        <v>183</v>
      </c>
      <c r="H306" s="43" t="s">
        <v>14</v>
      </c>
      <c r="I306" s="43">
        <v>2</v>
      </c>
      <c r="J306" s="43">
        <v>2</v>
      </c>
      <c r="K306" s="43">
        <v>35</v>
      </c>
      <c r="L306" s="56"/>
      <c r="M306" s="43"/>
      <c r="N306" s="43"/>
      <c r="O306" s="49"/>
      <c r="P306" s="56"/>
      <c r="Q306" s="56"/>
      <c r="R306" s="56"/>
      <c r="S306" s="49"/>
      <c r="T306" s="57"/>
      <c r="U306" s="50">
        <f t="shared" si="41"/>
        <v>0</v>
      </c>
      <c r="V306" s="57"/>
      <c r="W306" s="79">
        <v>10</v>
      </c>
      <c r="X306" s="50">
        <f t="shared" si="42"/>
        <v>10</v>
      </c>
      <c r="Y306" s="116"/>
    </row>
    <row r="307" spans="1:25" s="30" customFormat="1" ht="45" customHeight="1" x14ac:dyDescent="0.15">
      <c r="A307" s="54" t="s">
        <v>240</v>
      </c>
      <c r="B307" s="43" t="s">
        <v>26</v>
      </c>
      <c r="C307" s="163" t="s">
        <v>482</v>
      </c>
      <c r="D307" s="62" t="s">
        <v>27</v>
      </c>
      <c r="E307" s="43">
        <v>1</v>
      </c>
      <c r="F307" s="66"/>
      <c r="G307" s="45" t="s">
        <v>481</v>
      </c>
      <c r="H307" s="46" t="s">
        <v>30</v>
      </c>
      <c r="I307" s="46">
        <v>0</v>
      </c>
      <c r="J307" s="46"/>
      <c r="K307" s="43">
        <v>35</v>
      </c>
      <c r="L307" s="100" t="s">
        <v>483</v>
      </c>
      <c r="M307" s="100"/>
      <c r="N307" s="100"/>
      <c r="O307" s="49"/>
      <c r="P307" s="100"/>
      <c r="Q307" s="100"/>
      <c r="R307" s="100"/>
      <c r="S307" s="49">
        <v>0</v>
      </c>
      <c r="T307" s="101">
        <v>20</v>
      </c>
      <c r="U307" s="50">
        <f t="shared" si="41"/>
        <v>700</v>
      </c>
      <c r="V307" s="166">
        <f>U307+U308</f>
        <v>1820</v>
      </c>
      <c r="W307" s="79">
        <f t="shared" si="38"/>
        <v>20</v>
      </c>
      <c r="X307" s="50">
        <f t="shared" si="42"/>
        <v>20</v>
      </c>
      <c r="Y307" s="114">
        <v>82</v>
      </c>
    </row>
    <row r="308" spans="1:25" s="30" customFormat="1" ht="35.1" customHeight="1" x14ac:dyDescent="0.15">
      <c r="A308" s="54" t="s">
        <v>22</v>
      </c>
      <c r="B308" s="43" t="s">
        <v>23</v>
      </c>
      <c r="C308" s="165"/>
      <c r="D308" s="62" t="s">
        <v>235</v>
      </c>
      <c r="E308" s="43">
        <v>1</v>
      </c>
      <c r="F308" s="44">
        <v>60055</v>
      </c>
      <c r="G308" s="51" t="s">
        <v>184</v>
      </c>
      <c r="H308" s="52" t="s">
        <v>10</v>
      </c>
      <c r="I308" s="52">
        <v>3</v>
      </c>
      <c r="J308" s="52">
        <v>4</v>
      </c>
      <c r="K308" s="43">
        <v>35</v>
      </c>
      <c r="L308" s="48" t="s">
        <v>484</v>
      </c>
      <c r="M308" s="52">
        <v>4</v>
      </c>
      <c r="N308" s="48">
        <v>2</v>
      </c>
      <c r="O308" s="49">
        <f>SUM(P308:R308)</f>
        <v>24</v>
      </c>
      <c r="P308" s="48">
        <v>2</v>
      </c>
      <c r="Q308" s="48">
        <v>2</v>
      </c>
      <c r="R308" s="48">
        <v>20</v>
      </c>
      <c r="S308" s="49">
        <v>30</v>
      </c>
      <c r="T308" s="50">
        <v>32</v>
      </c>
      <c r="U308" s="50">
        <f t="shared" si="41"/>
        <v>1120</v>
      </c>
      <c r="V308" s="167"/>
      <c r="W308" s="79">
        <f t="shared" si="38"/>
        <v>62</v>
      </c>
      <c r="X308" s="50">
        <f t="shared" si="42"/>
        <v>62</v>
      </c>
      <c r="Y308" s="116"/>
    </row>
    <row r="309" spans="1:25" s="30" customFormat="1" ht="24" customHeight="1" x14ac:dyDescent="0.15">
      <c r="A309" s="54" t="s">
        <v>286</v>
      </c>
      <c r="B309" s="43" t="s">
        <v>287</v>
      </c>
      <c r="C309" s="47" t="s">
        <v>485</v>
      </c>
      <c r="D309" s="43">
        <v>65</v>
      </c>
      <c r="E309" s="43">
        <v>1.3</v>
      </c>
      <c r="F309" s="44">
        <v>60213</v>
      </c>
      <c r="G309" s="54" t="s">
        <v>87</v>
      </c>
      <c r="H309" s="43" t="s">
        <v>14</v>
      </c>
      <c r="I309" s="43">
        <v>4</v>
      </c>
      <c r="J309" s="43">
        <v>4</v>
      </c>
      <c r="K309" s="47">
        <v>30</v>
      </c>
      <c r="L309" s="78" t="s">
        <v>486</v>
      </c>
      <c r="M309" s="43">
        <v>4</v>
      </c>
      <c r="N309" s="78">
        <v>4</v>
      </c>
      <c r="O309" s="49">
        <f>SUM(P309:R309)</f>
        <v>26</v>
      </c>
      <c r="P309" s="78">
        <v>2</v>
      </c>
      <c r="Q309" s="78">
        <v>4</v>
      </c>
      <c r="R309" s="78">
        <v>20</v>
      </c>
      <c r="S309" s="49">
        <v>34</v>
      </c>
      <c r="T309" s="79">
        <v>20</v>
      </c>
      <c r="U309" s="50">
        <f t="shared" si="41"/>
        <v>780</v>
      </c>
      <c r="V309" s="79">
        <v>780</v>
      </c>
      <c r="W309" s="79">
        <f t="shared" si="38"/>
        <v>54</v>
      </c>
      <c r="X309" s="50">
        <f t="shared" si="42"/>
        <v>70.2</v>
      </c>
      <c r="Y309" s="50">
        <v>70.2</v>
      </c>
    </row>
    <row r="310" spans="1:25" s="30" customFormat="1" ht="27.95" customHeight="1" x14ac:dyDescent="0.15">
      <c r="A310" s="64" t="s">
        <v>217</v>
      </c>
      <c r="B310" s="43" t="s">
        <v>218</v>
      </c>
      <c r="C310" s="143" t="s">
        <v>185</v>
      </c>
      <c r="D310" s="43">
        <v>33</v>
      </c>
      <c r="E310" s="43">
        <v>1</v>
      </c>
      <c r="F310" s="44">
        <v>60230</v>
      </c>
      <c r="G310" s="45" t="s">
        <v>487</v>
      </c>
      <c r="H310" s="43" t="s">
        <v>14</v>
      </c>
      <c r="I310" s="43">
        <v>4</v>
      </c>
      <c r="J310" s="43">
        <v>2</v>
      </c>
      <c r="K310" s="47">
        <v>25</v>
      </c>
      <c r="L310" s="48" t="s">
        <v>233</v>
      </c>
      <c r="M310" s="43">
        <v>2</v>
      </c>
      <c r="N310" s="48">
        <v>2</v>
      </c>
      <c r="O310" s="49">
        <f>SUM(P310:R310)</f>
        <v>8</v>
      </c>
      <c r="P310" s="48">
        <v>0</v>
      </c>
      <c r="Q310" s="48">
        <v>0</v>
      </c>
      <c r="R310" s="48">
        <v>8</v>
      </c>
      <c r="S310" s="49">
        <v>12</v>
      </c>
      <c r="T310" s="50">
        <v>14</v>
      </c>
      <c r="U310" s="50">
        <f t="shared" si="41"/>
        <v>350</v>
      </c>
      <c r="V310" s="114">
        <v>700</v>
      </c>
      <c r="W310" s="79">
        <f t="shared" si="38"/>
        <v>26</v>
      </c>
      <c r="X310" s="50">
        <f t="shared" si="42"/>
        <v>26</v>
      </c>
      <c r="Y310" s="114">
        <v>54</v>
      </c>
    </row>
    <row r="311" spans="1:25" s="30" customFormat="1" ht="27.95" customHeight="1" x14ac:dyDescent="0.15">
      <c r="A311" s="64" t="s">
        <v>220</v>
      </c>
      <c r="B311" s="43" t="s">
        <v>221</v>
      </c>
      <c r="C311" s="144"/>
      <c r="D311" s="43">
        <v>43</v>
      </c>
      <c r="E311" s="43">
        <v>1</v>
      </c>
      <c r="F311" s="44">
        <v>60230</v>
      </c>
      <c r="G311" s="45" t="s">
        <v>160</v>
      </c>
      <c r="H311" s="43" t="s">
        <v>14</v>
      </c>
      <c r="I311" s="43">
        <v>4</v>
      </c>
      <c r="J311" s="43">
        <v>2</v>
      </c>
      <c r="K311" s="47">
        <v>25</v>
      </c>
      <c r="L311" s="48" t="s">
        <v>336</v>
      </c>
      <c r="M311" s="48">
        <v>0</v>
      </c>
      <c r="N311" s="48">
        <v>2</v>
      </c>
      <c r="O311" s="49">
        <f>SUM(P311:R311)</f>
        <v>12</v>
      </c>
      <c r="P311" s="48">
        <v>2</v>
      </c>
      <c r="Q311" s="48">
        <v>2</v>
      </c>
      <c r="R311" s="48">
        <v>8</v>
      </c>
      <c r="S311" s="49">
        <v>14</v>
      </c>
      <c r="T311" s="50">
        <v>14</v>
      </c>
      <c r="U311" s="50">
        <f t="shared" si="41"/>
        <v>350</v>
      </c>
      <c r="V311" s="116"/>
      <c r="W311" s="79">
        <f t="shared" si="38"/>
        <v>28</v>
      </c>
      <c r="X311" s="50">
        <f t="shared" si="42"/>
        <v>28</v>
      </c>
      <c r="Y311" s="116"/>
    </row>
    <row r="312" spans="1:25" s="30" customFormat="1" ht="27.95" customHeight="1" x14ac:dyDescent="0.15">
      <c r="A312" s="54" t="s">
        <v>240</v>
      </c>
      <c r="B312" s="43" t="s">
        <v>26</v>
      </c>
      <c r="C312" s="163" t="s">
        <v>489</v>
      </c>
      <c r="D312" s="62" t="s">
        <v>27</v>
      </c>
      <c r="E312" s="43">
        <v>1</v>
      </c>
      <c r="F312" s="66" t="s">
        <v>186</v>
      </c>
      <c r="G312" s="51" t="s">
        <v>488</v>
      </c>
      <c r="H312" s="52" t="s">
        <v>434</v>
      </c>
      <c r="I312" s="52">
        <v>3</v>
      </c>
      <c r="J312" s="52">
        <v>2</v>
      </c>
      <c r="K312" s="67">
        <v>30</v>
      </c>
      <c r="L312" s="68" t="s">
        <v>233</v>
      </c>
      <c r="M312" s="68">
        <v>2</v>
      </c>
      <c r="N312" s="68">
        <v>2</v>
      </c>
      <c r="O312" s="49">
        <f>SUM(P312:R312)</f>
        <v>8</v>
      </c>
      <c r="P312" s="68">
        <v>0</v>
      </c>
      <c r="Q312" s="68">
        <v>2</v>
      </c>
      <c r="R312" s="68">
        <v>6</v>
      </c>
      <c r="S312" s="49">
        <v>12</v>
      </c>
      <c r="T312" s="69">
        <v>16</v>
      </c>
      <c r="U312" s="50">
        <f t="shared" si="41"/>
        <v>480</v>
      </c>
      <c r="V312" s="131">
        <f>U312+U313+U314</f>
        <v>1800</v>
      </c>
      <c r="W312" s="79">
        <f t="shared" si="38"/>
        <v>28</v>
      </c>
      <c r="X312" s="50">
        <f t="shared" si="42"/>
        <v>28</v>
      </c>
      <c r="Y312" s="114">
        <f>SUM(X312:X314)</f>
        <v>90</v>
      </c>
    </row>
    <row r="313" spans="1:25" s="30" customFormat="1" ht="27.95" customHeight="1" x14ac:dyDescent="0.15">
      <c r="A313" s="64" t="s">
        <v>250</v>
      </c>
      <c r="B313" s="43"/>
      <c r="C313" s="164"/>
      <c r="D313" s="43">
        <v>30</v>
      </c>
      <c r="E313" s="43">
        <v>1</v>
      </c>
      <c r="F313" s="44"/>
      <c r="G313" s="45" t="s">
        <v>339</v>
      </c>
      <c r="H313" s="43"/>
      <c r="I313" s="43"/>
      <c r="J313" s="43"/>
      <c r="K313" s="67">
        <v>30</v>
      </c>
      <c r="L313" s="48" t="s">
        <v>490</v>
      </c>
      <c r="M313" s="48"/>
      <c r="N313" s="48"/>
      <c r="O313" s="49"/>
      <c r="P313" s="48"/>
      <c r="Q313" s="48"/>
      <c r="R313" s="48"/>
      <c r="S313" s="49"/>
      <c r="T313" s="50">
        <v>12</v>
      </c>
      <c r="U313" s="50">
        <f t="shared" si="41"/>
        <v>360</v>
      </c>
      <c r="V313" s="132"/>
      <c r="W313" s="79">
        <f t="shared" si="38"/>
        <v>12</v>
      </c>
      <c r="X313" s="50">
        <f t="shared" si="42"/>
        <v>12</v>
      </c>
      <c r="Y313" s="115"/>
    </row>
    <row r="314" spans="1:25" s="30" customFormat="1" ht="27.95" customHeight="1" x14ac:dyDescent="0.15">
      <c r="A314" s="64" t="s">
        <v>280</v>
      </c>
      <c r="B314" s="43" t="s">
        <v>249</v>
      </c>
      <c r="C314" s="165"/>
      <c r="D314" s="43">
        <v>27</v>
      </c>
      <c r="E314" s="43">
        <v>1</v>
      </c>
      <c r="F314" s="44">
        <v>60003</v>
      </c>
      <c r="G314" s="45" t="s">
        <v>86</v>
      </c>
      <c r="H314" s="43" t="s">
        <v>10</v>
      </c>
      <c r="I314" s="43">
        <v>4</v>
      </c>
      <c r="J314" s="43">
        <v>4</v>
      </c>
      <c r="K314" s="67">
        <v>30</v>
      </c>
      <c r="L314" s="48" t="s">
        <v>491</v>
      </c>
      <c r="M314" s="48">
        <v>4</v>
      </c>
      <c r="N314" s="48">
        <v>2</v>
      </c>
      <c r="O314" s="49">
        <f>SUM(P314:R314)</f>
        <v>12</v>
      </c>
      <c r="P314" s="48">
        <v>2</v>
      </c>
      <c r="Q314" s="48">
        <v>2</v>
      </c>
      <c r="R314" s="48">
        <v>8</v>
      </c>
      <c r="S314" s="49">
        <v>18</v>
      </c>
      <c r="T314" s="50">
        <v>32</v>
      </c>
      <c r="U314" s="50">
        <f t="shared" si="41"/>
        <v>960</v>
      </c>
      <c r="V314" s="133"/>
      <c r="W314" s="79">
        <f t="shared" si="38"/>
        <v>50</v>
      </c>
      <c r="X314" s="50">
        <f t="shared" si="42"/>
        <v>50</v>
      </c>
      <c r="Y314" s="116"/>
    </row>
    <row r="315" spans="1:25" s="30" customFormat="1" ht="27.95" customHeight="1" x14ac:dyDescent="0.15">
      <c r="A315" s="54" t="s">
        <v>289</v>
      </c>
      <c r="B315" s="43" t="s">
        <v>290</v>
      </c>
      <c r="C315" s="140" t="s">
        <v>492</v>
      </c>
      <c r="D315" s="43">
        <v>55</v>
      </c>
      <c r="E315" s="43">
        <v>1</v>
      </c>
      <c r="F315" s="44">
        <v>60193</v>
      </c>
      <c r="G315" s="54" t="s">
        <v>187</v>
      </c>
      <c r="H315" s="43" t="s">
        <v>10</v>
      </c>
      <c r="I315" s="43">
        <v>3</v>
      </c>
      <c r="J315" s="43">
        <v>3</v>
      </c>
      <c r="K315" s="67">
        <v>30</v>
      </c>
      <c r="L315" s="48" t="s">
        <v>273</v>
      </c>
      <c r="M315" s="48">
        <v>4</v>
      </c>
      <c r="N315" s="48">
        <v>4</v>
      </c>
      <c r="O315" s="49">
        <f>SUM(P315:R315)</f>
        <v>18</v>
      </c>
      <c r="P315" s="48">
        <v>0</v>
      </c>
      <c r="Q315" s="48">
        <v>3</v>
      </c>
      <c r="R315" s="48">
        <v>15</v>
      </c>
      <c r="S315" s="49">
        <v>26</v>
      </c>
      <c r="T315" s="50">
        <v>19</v>
      </c>
      <c r="U315" s="50">
        <f t="shared" si="41"/>
        <v>570</v>
      </c>
      <c r="V315" s="114">
        <f>U315+U316+U318</f>
        <v>1740</v>
      </c>
      <c r="W315" s="79">
        <f t="shared" si="38"/>
        <v>45</v>
      </c>
      <c r="X315" s="50">
        <f t="shared" si="42"/>
        <v>45</v>
      </c>
      <c r="Y315" s="114">
        <f>SUM(X315:X318)</f>
        <v>143</v>
      </c>
    </row>
    <row r="316" spans="1:25" s="30" customFormat="1" ht="27.95" customHeight="1" x14ac:dyDescent="0.15">
      <c r="A316" s="54" t="s">
        <v>293</v>
      </c>
      <c r="B316" s="43" t="s">
        <v>294</v>
      </c>
      <c r="C316" s="141"/>
      <c r="D316" s="43">
        <v>56</v>
      </c>
      <c r="E316" s="43">
        <v>1</v>
      </c>
      <c r="F316" s="44">
        <v>60193</v>
      </c>
      <c r="G316" s="54" t="s">
        <v>187</v>
      </c>
      <c r="H316" s="43" t="s">
        <v>10</v>
      </c>
      <c r="I316" s="43">
        <v>3</v>
      </c>
      <c r="J316" s="43">
        <v>3</v>
      </c>
      <c r="K316" s="67">
        <v>30</v>
      </c>
      <c r="L316" s="48" t="s">
        <v>493</v>
      </c>
      <c r="M316" s="48">
        <v>3</v>
      </c>
      <c r="N316" s="48">
        <v>4</v>
      </c>
      <c r="O316" s="49">
        <f>SUM(P316:R316)</f>
        <v>18</v>
      </c>
      <c r="P316" s="48">
        <v>0</v>
      </c>
      <c r="Q316" s="48">
        <v>4</v>
      </c>
      <c r="R316" s="48">
        <v>14</v>
      </c>
      <c r="S316" s="49">
        <v>25</v>
      </c>
      <c r="T316" s="50">
        <v>18</v>
      </c>
      <c r="U316" s="50">
        <f t="shared" si="41"/>
        <v>540</v>
      </c>
      <c r="V316" s="115"/>
      <c r="W316" s="79">
        <f t="shared" si="38"/>
        <v>43</v>
      </c>
      <c r="X316" s="50">
        <f t="shared" si="42"/>
        <v>43</v>
      </c>
      <c r="Y316" s="115"/>
    </row>
    <row r="317" spans="1:25" s="30" customFormat="1" ht="27.95" customHeight="1" x14ac:dyDescent="0.15">
      <c r="A317" s="54"/>
      <c r="B317" s="43"/>
      <c r="C317" s="141"/>
      <c r="D317" s="43"/>
      <c r="E317" s="43">
        <v>1</v>
      </c>
      <c r="F317" s="5"/>
      <c r="G317" s="54" t="s">
        <v>509</v>
      </c>
      <c r="H317" s="43"/>
      <c r="I317" s="43"/>
      <c r="J317" s="43"/>
      <c r="K317" s="67"/>
      <c r="L317" s="48"/>
      <c r="M317" s="48"/>
      <c r="N317" s="48"/>
      <c r="O317" s="49"/>
      <c r="P317" s="48"/>
      <c r="Q317" s="48"/>
      <c r="R317" s="48"/>
      <c r="S317" s="49"/>
      <c r="T317" s="50"/>
      <c r="U317" s="50"/>
      <c r="V317" s="115"/>
      <c r="W317" s="79"/>
      <c r="X317" s="50">
        <v>12</v>
      </c>
      <c r="Y317" s="115"/>
    </row>
    <row r="318" spans="1:25" s="30" customFormat="1" ht="21" customHeight="1" x14ac:dyDescent="0.15">
      <c r="A318" s="54" t="s">
        <v>245</v>
      </c>
      <c r="B318" s="43" t="s">
        <v>29</v>
      </c>
      <c r="C318" s="142"/>
      <c r="D318" s="43">
        <v>41</v>
      </c>
      <c r="E318" s="43">
        <v>1</v>
      </c>
      <c r="F318" s="44">
        <v>60193</v>
      </c>
      <c r="G318" s="54" t="s">
        <v>187</v>
      </c>
      <c r="H318" s="43" t="s">
        <v>10</v>
      </c>
      <c r="I318" s="43">
        <v>3</v>
      </c>
      <c r="J318" s="43">
        <v>3</v>
      </c>
      <c r="K318" s="67">
        <v>30</v>
      </c>
      <c r="L318" s="48" t="s">
        <v>393</v>
      </c>
      <c r="M318" s="48">
        <v>3</v>
      </c>
      <c r="N318" s="48">
        <v>3</v>
      </c>
      <c r="O318" s="49">
        <f>SUM(P318:R318)</f>
        <v>16</v>
      </c>
      <c r="P318" s="48">
        <v>4</v>
      </c>
      <c r="Q318" s="48">
        <v>0</v>
      </c>
      <c r="R318" s="48">
        <v>12</v>
      </c>
      <c r="S318" s="49">
        <v>22</v>
      </c>
      <c r="T318" s="50">
        <v>21</v>
      </c>
      <c r="U318" s="50">
        <f t="shared" si="41"/>
        <v>630</v>
      </c>
      <c r="V318" s="116"/>
      <c r="W318" s="79">
        <f t="shared" si="38"/>
        <v>43</v>
      </c>
      <c r="X318" s="50">
        <f t="shared" si="42"/>
        <v>43</v>
      </c>
      <c r="Y318" s="116"/>
    </row>
    <row r="319" spans="1:25" s="30" customFormat="1" ht="36.75" customHeight="1" x14ac:dyDescent="0.15">
      <c r="A319" s="54" t="s">
        <v>240</v>
      </c>
      <c r="B319" s="43" t="s">
        <v>26</v>
      </c>
      <c r="C319" s="163" t="s">
        <v>495</v>
      </c>
      <c r="D319" s="62" t="s">
        <v>27</v>
      </c>
      <c r="E319" s="43">
        <v>1</v>
      </c>
      <c r="F319" s="66"/>
      <c r="G319" s="51" t="s">
        <v>494</v>
      </c>
      <c r="H319" s="46" t="s">
        <v>30</v>
      </c>
      <c r="I319" s="52">
        <v>0</v>
      </c>
      <c r="J319" s="52"/>
      <c r="K319" s="67">
        <v>30</v>
      </c>
      <c r="L319" s="95"/>
      <c r="M319" s="95"/>
      <c r="N319" s="95"/>
      <c r="O319" s="49"/>
      <c r="P319" s="95"/>
      <c r="Q319" s="95"/>
      <c r="R319" s="95"/>
      <c r="S319" s="49"/>
      <c r="T319" s="96"/>
      <c r="U319" s="50">
        <f t="shared" si="41"/>
        <v>0</v>
      </c>
      <c r="V319" s="173">
        <f>U319+U320+U321+U322</f>
        <v>1600</v>
      </c>
      <c r="W319" s="79">
        <f t="shared" si="38"/>
        <v>0</v>
      </c>
      <c r="X319" s="50">
        <f t="shared" si="42"/>
        <v>0</v>
      </c>
      <c r="Y319" s="114">
        <v>76</v>
      </c>
    </row>
    <row r="320" spans="1:25" s="30" customFormat="1" ht="21" customHeight="1" x14ac:dyDescent="0.15">
      <c r="A320" s="54" t="s">
        <v>22</v>
      </c>
      <c r="B320" s="43" t="s">
        <v>23</v>
      </c>
      <c r="C320" s="164"/>
      <c r="D320" s="62" t="s">
        <v>235</v>
      </c>
      <c r="E320" s="43">
        <v>1</v>
      </c>
      <c r="F320" s="44">
        <v>60246</v>
      </c>
      <c r="G320" s="45" t="s">
        <v>122</v>
      </c>
      <c r="H320" s="46" t="s">
        <v>14</v>
      </c>
      <c r="I320" s="46">
        <v>3</v>
      </c>
      <c r="J320" s="46"/>
      <c r="K320" s="67">
        <v>30</v>
      </c>
      <c r="L320" s="95"/>
      <c r="M320" s="95"/>
      <c r="N320" s="95"/>
      <c r="O320" s="49"/>
      <c r="P320" s="95"/>
      <c r="Q320" s="95"/>
      <c r="R320" s="95"/>
      <c r="S320" s="49"/>
      <c r="T320" s="96"/>
      <c r="U320" s="50">
        <f t="shared" si="41"/>
        <v>0</v>
      </c>
      <c r="V320" s="174"/>
      <c r="W320" s="79">
        <f t="shared" si="38"/>
        <v>0</v>
      </c>
      <c r="X320" s="50">
        <f t="shared" si="42"/>
        <v>0</v>
      </c>
      <c r="Y320" s="115"/>
    </row>
    <row r="321" spans="1:25" s="30" customFormat="1" ht="21" customHeight="1" x14ac:dyDescent="0.15">
      <c r="A321" s="54" t="s">
        <v>496</v>
      </c>
      <c r="B321" s="43"/>
      <c r="C321" s="164"/>
      <c r="D321" s="43">
        <v>30</v>
      </c>
      <c r="E321" s="43">
        <v>1</v>
      </c>
      <c r="F321" s="44"/>
      <c r="G321" s="54" t="s">
        <v>339</v>
      </c>
      <c r="H321" s="43"/>
      <c r="I321" s="43"/>
      <c r="J321" s="43"/>
      <c r="K321" s="67">
        <v>40</v>
      </c>
      <c r="L321" s="48" t="s">
        <v>497</v>
      </c>
      <c r="M321" s="48"/>
      <c r="N321" s="48"/>
      <c r="O321" s="49"/>
      <c r="P321" s="48"/>
      <c r="Q321" s="48"/>
      <c r="R321" s="48"/>
      <c r="S321" s="49"/>
      <c r="T321" s="50">
        <v>16</v>
      </c>
      <c r="U321" s="50">
        <f t="shared" si="41"/>
        <v>640</v>
      </c>
      <c r="V321" s="174"/>
      <c r="W321" s="79">
        <f t="shared" si="38"/>
        <v>16</v>
      </c>
      <c r="X321" s="50">
        <f t="shared" si="42"/>
        <v>16</v>
      </c>
      <c r="Y321" s="115"/>
    </row>
    <row r="322" spans="1:25" s="30" customFormat="1" ht="24" customHeight="1" x14ac:dyDescent="0.15">
      <c r="A322" s="54" t="s">
        <v>98</v>
      </c>
      <c r="B322" s="43" t="s">
        <v>99</v>
      </c>
      <c r="C322" s="165"/>
      <c r="D322" s="43">
        <v>51</v>
      </c>
      <c r="E322" s="43">
        <v>1</v>
      </c>
      <c r="F322" s="44">
        <v>60003</v>
      </c>
      <c r="G322" s="54" t="s">
        <v>86</v>
      </c>
      <c r="H322" s="43" t="s">
        <v>10</v>
      </c>
      <c r="I322" s="43">
        <v>4</v>
      </c>
      <c r="J322" s="43">
        <v>4</v>
      </c>
      <c r="K322" s="67">
        <v>30</v>
      </c>
      <c r="L322" s="48" t="s">
        <v>332</v>
      </c>
      <c r="M322" s="48">
        <v>4</v>
      </c>
      <c r="N322" s="48">
        <v>4</v>
      </c>
      <c r="O322" s="49">
        <f t="shared" ref="O322:O341" si="43">SUM(P322:R322)</f>
        <v>20</v>
      </c>
      <c r="P322" s="48">
        <v>2</v>
      </c>
      <c r="Q322" s="48">
        <v>4</v>
      </c>
      <c r="R322" s="48">
        <v>14</v>
      </c>
      <c r="S322" s="49">
        <v>28</v>
      </c>
      <c r="T322" s="50">
        <v>32</v>
      </c>
      <c r="U322" s="50">
        <f t="shared" si="41"/>
        <v>960</v>
      </c>
      <c r="V322" s="175"/>
      <c r="W322" s="79">
        <f t="shared" si="38"/>
        <v>60</v>
      </c>
      <c r="X322" s="50">
        <f t="shared" si="42"/>
        <v>60</v>
      </c>
      <c r="Y322" s="116"/>
    </row>
    <row r="323" spans="1:25" s="30" customFormat="1" ht="24.95" customHeight="1" x14ac:dyDescent="0.15">
      <c r="A323" s="54" t="s">
        <v>228</v>
      </c>
      <c r="B323" s="43" t="s">
        <v>229</v>
      </c>
      <c r="C323" s="143" t="s">
        <v>498</v>
      </c>
      <c r="D323" s="43">
        <v>55</v>
      </c>
      <c r="E323" s="43">
        <v>1</v>
      </c>
      <c r="F323" s="44">
        <v>60213</v>
      </c>
      <c r="G323" s="54" t="s">
        <v>87</v>
      </c>
      <c r="H323" s="43" t="s">
        <v>14</v>
      </c>
      <c r="I323" s="43">
        <v>4</v>
      </c>
      <c r="J323" s="43">
        <v>4</v>
      </c>
      <c r="K323" s="47">
        <v>65</v>
      </c>
      <c r="L323" s="78" t="s">
        <v>499</v>
      </c>
      <c r="M323" s="43">
        <v>4</v>
      </c>
      <c r="N323" s="78">
        <v>0</v>
      </c>
      <c r="O323" s="49">
        <f t="shared" si="43"/>
        <v>26</v>
      </c>
      <c r="P323" s="78">
        <v>2</v>
      </c>
      <c r="Q323" s="78">
        <v>4</v>
      </c>
      <c r="R323" s="78">
        <v>20</v>
      </c>
      <c r="S323" s="49">
        <v>30</v>
      </c>
      <c r="T323" s="79">
        <v>26</v>
      </c>
      <c r="U323" s="50">
        <f t="shared" si="41"/>
        <v>1690</v>
      </c>
      <c r="V323" s="154">
        <f>U323+U324</f>
        <v>3380</v>
      </c>
      <c r="W323" s="79">
        <f t="shared" si="38"/>
        <v>56</v>
      </c>
      <c r="X323" s="50">
        <f t="shared" si="42"/>
        <v>56</v>
      </c>
      <c r="Y323" s="114">
        <v>108</v>
      </c>
    </row>
    <row r="324" spans="1:25" s="30" customFormat="1" ht="21" customHeight="1" x14ac:dyDescent="0.15">
      <c r="A324" s="54" t="s">
        <v>323</v>
      </c>
      <c r="B324" s="43" t="s">
        <v>324</v>
      </c>
      <c r="C324" s="144"/>
      <c r="D324" s="43">
        <v>48</v>
      </c>
      <c r="E324" s="43">
        <v>1</v>
      </c>
      <c r="F324" s="44">
        <v>60369</v>
      </c>
      <c r="G324" s="45" t="s">
        <v>188</v>
      </c>
      <c r="H324" s="46" t="s">
        <v>10</v>
      </c>
      <c r="I324" s="46">
        <v>4</v>
      </c>
      <c r="J324" s="46">
        <v>4</v>
      </c>
      <c r="K324" s="43">
        <v>65</v>
      </c>
      <c r="L324" s="56" t="s">
        <v>346</v>
      </c>
      <c r="M324" s="56">
        <v>0</v>
      </c>
      <c r="N324" s="56">
        <v>4</v>
      </c>
      <c r="O324" s="49">
        <f t="shared" si="43"/>
        <v>22</v>
      </c>
      <c r="P324" s="56">
        <v>2</v>
      </c>
      <c r="Q324" s="56">
        <v>4</v>
      </c>
      <c r="R324" s="56">
        <v>16</v>
      </c>
      <c r="S324" s="49">
        <v>26</v>
      </c>
      <c r="T324" s="57">
        <v>26</v>
      </c>
      <c r="U324" s="50">
        <f t="shared" si="41"/>
        <v>1690</v>
      </c>
      <c r="V324" s="156"/>
      <c r="W324" s="79">
        <f t="shared" si="38"/>
        <v>52</v>
      </c>
      <c r="X324" s="50">
        <f t="shared" si="42"/>
        <v>52</v>
      </c>
      <c r="Y324" s="116"/>
    </row>
    <row r="325" spans="1:25" s="30" customFormat="1" ht="36.75" customHeight="1" x14ac:dyDescent="0.15">
      <c r="A325" s="64" t="s">
        <v>248</v>
      </c>
      <c r="B325" s="43" t="s">
        <v>249</v>
      </c>
      <c r="C325" s="145" t="s">
        <v>190</v>
      </c>
      <c r="D325" s="43">
        <v>41</v>
      </c>
      <c r="E325" s="43">
        <v>1</v>
      </c>
      <c r="F325" s="44"/>
      <c r="G325" s="54" t="s">
        <v>189</v>
      </c>
      <c r="H325" s="43" t="s">
        <v>30</v>
      </c>
      <c r="I325" s="55">
        <v>0</v>
      </c>
      <c r="J325" s="43">
        <v>2</v>
      </c>
      <c r="K325" s="43">
        <v>25</v>
      </c>
      <c r="L325" s="48" t="s">
        <v>281</v>
      </c>
      <c r="M325" s="48">
        <v>2</v>
      </c>
      <c r="N325" s="48">
        <v>2</v>
      </c>
      <c r="O325" s="49">
        <f t="shared" si="43"/>
        <v>2</v>
      </c>
      <c r="P325" s="48">
        <v>0</v>
      </c>
      <c r="Q325" s="70">
        <v>0</v>
      </c>
      <c r="R325" s="48">
        <v>2</v>
      </c>
      <c r="S325" s="49">
        <v>6</v>
      </c>
      <c r="T325" s="50">
        <v>14</v>
      </c>
      <c r="U325" s="50">
        <f t="shared" si="41"/>
        <v>350</v>
      </c>
      <c r="V325" s="50"/>
      <c r="W325" s="79">
        <f t="shared" si="38"/>
        <v>20</v>
      </c>
      <c r="X325" s="50">
        <f t="shared" si="42"/>
        <v>20</v>
      </c>
      <c r="Y325" s="114">
        <f>SUM(X325:X332)</f>
        <v>210</v>
      </c>
    </row>
    <row r="326" spans="1:25" s="30" customFormat="1" ht="24.95" customHeight="1" x14ac:dyDescent="0.15">
      <c r="A326" s="64" t="s">
        <v>253</v>
      </c>
      <c r="B326" s="43" t="s">
        <v>254</v>
      </c>
      <c r="C326" s="148"/>
      <c r="D326" s="43">
        <v>44</v>
      </c>
      <c r="E326" s="43">
        <v>1</v>
      </c>
      <c r="F326" s="44">
        <v>60241</v>
      </c>
      <c r="G326" s="54" t="s">
        <v>191</v>
      </c>
      <c r="H326" s="43" t="s">
        <v>14</v>
      </c>
      <c r="I326" s="43">
        <v>3</v>
      </c>
      <c r="J326" s="43">
        <v>2</v>
      </c>
      <c r="K326" s="43">
        <v>25</v>
      </c>
      <c r="L326" s="48" t="s">
        <v>308</v>
      </c>
      <c r="M326" s="48">
        <v>0</v>
      </c>
      <c r="N326" s="48">
        <v>4</v>
      </c>
      <c r="O326" s="49">
        <f t="shared" si="43"/>
        <v>6</v>
      </c>
      <c r="P326" s="48">
        <v>2</v>
      </c>
      <c r="Q326" s="70">
        <v>0</v>
      </c>
      <c r="R326" s="48">
        <v>4</v>
      </c>
      <c r="S326" s="49">
        <v>10</v>
      </c>
      <c r="T326" s="50">
        <v>16</v>
      </c>
      <c r="U326" s="50">
        <f t="shared" si="41"/>
        <v>400</v>
      </c>
      <c r="V326" s="50"/>
      <c r="W326" s="79">
        <f t="shared" si="38"/>
        <v>26</v>
      </c>
      <c r="X326" s="50">
        <f t="shared" si="42"/>
        <v>26</v>
      </c>
      <c r="Y326" s="115"/>
    </row>
    <row r="327" spans="1:25" s="30" customFormat="1" ht="24.95" customHeight="1" x14ac:dyDescent="0.15">
      <c r="A327" s="64" t="s">
        <v>237</v>
      </c>
      <c r="B327" s="43" t="s">
        <v>238</v>
      </c>
      <c r="C327" s="148"/>
      <c r="D327" s="43">
        <v>35</v>
      </c>
      <c r="E327" s="43">
        <v>1</v>
      </c>
      <c r="F327" s="44">
        <v>60241</v>
      </c>
      <c r="G327" s="54" t="s">
        <v>191</v>
      </c>
      <c r="H327" s="43" t="s">
        <v>14</v>
      </c>
      <c r="I327" s="43">
        <v>3</v>
      </c>
      <c r="J327" s="43">
        <v>2</v>
      </c>
      <c r="K327" s="43">
        <v>25</v>
      </c>
      <c r="L327" s="48" t="s">
        <v>236</v>
      </c>
      <c r="M327" s="56">
        <v>2</v>
      </c>
      <c r="N327" s="56">
        <v>2</v>
      </c>
      <c r="O327" s="49">
        <f t="shared" si="43"/>
        <v>6</v>
      </c>
      <c r="P327" s="48">
        <v>2</v>
      </c>
      <c r="Q327" s="56">
        <v>0</v>
      </c>
      <c r="R327" s="48">
        <v>4</v>
      </c>
      <c r="S327" s="49">
        <v>10</v>
      </c>
      <c r="T327" s="50">
        <v>16</v>
      </c>
      <c r="U327" s="50">
        <f t="shared" si="41"/>
        <v>400</v>
      </c>
      <c r="V327" s="50"/>
      <c r="W327" s="79">
        <f t="shared" si="38"/>
        <v>26</v>
      </c>
      <c r="X327" s="50">
        <f t="shared" si="42"/>
        <v>26</v>
      </c>
      <c r="Y327" s="115"/>
    </row>
    <row r="328" spans="1:25" s="30" customFormat="1" ht="37.5" customHeight="1" x14ac:dyDescent="0.15">
      <c r="A328" s="64" t="s">
        <v>255</v>
      </c>
      <c r="B328" s="43" t="s">
        <v>256</v>
      </c>
      <c r="C328" s="148"/>
      <c r="D328" s="43">
        <v>40</v>
      </c>
      <c r="E328" s="43">
        <v>1</v>
      </c>
      <c r="F328" s="44">
        <v>60241</v>
      </c>
      <c r="G328" s="54" t="s">
        <v>192</v>
      </c>
      <c r="H328" s="43" t="s">
        <v>14</v>
      </c>
      <c r="I328" s="43">
        <v>3</v>
      </c>
      <c r="J328" s="43">
        <v>2</v>
      </c>
      <c r="K328" s="43">
        <v>25</v>
      </c>
      <c r="L328" s="48" t="s">
        <v>222</v>
      </c>
      <c r="M328" s="43">
        <v>2</v>
      </c>
      <c r="N328" s="43">
        <v>2</v>
      </c>
      <c r="O328" s="49">
        <f t="shared" si="43"/>
        <v>8</v>
      </c>
      <c r="P328" s="43">
        <v>2</v>
      </c>
      <c r="Q328" s="43">
        <v>2</v>
      </c>
      <c r="R328" s="48">
        <v>4</v>
      </c>
      <c r="S328" s="49">
        <v>12</v>
      </c>
      <c r="T328" s="50">
        <v>16</v>
      </c>
      <c r="U328" s="50">
        <f t="shared" si="41"/>
        <v>400</v>
      </c>
      <c r="V328" s="50"/>
      <c r="W328" s="79">
        <f t="shared" si="38"/>
        <v>28</v>
      </c>
      <c r="X328" s="50">
        <f t="shared" si="42"/>
        <v>28</v>
      </c>
      <c r="Y328" s="115"/>
    </row>
    <row r="329" spans="1:25" s="30" customFormat="1" ht="24.95" customHeight="1" x14ac:dyDescent="0.15">
      <c r="A329" s="64" t="s">
        <v>257</v>
      </c>
      <c r="B329" s="43" t="s">
        <v>258</v>
      </c>
      <c r="C329" s="148"/>
      <c r="D329" s="43">
        <v>38</v>
      </c>
      <c r="E329" s="43">
        <v>1</v>
      </c>
      <c r="F329" s="44">
        <v>60241</v>
      </c>
      <c r="G329" s="54" t="s">
        <v>192</v>
      </c>
      <c r="H329" s="43" t="s">
        <v>14</v>
      </c>
      <c r="I329" s="43">
        <v>3</v>
      </c>
      <c r="J329" s="43">
        <v>2</v>
      </c>
      <c r="K329" s="43">
        <v>25</v>
      </c>
      <c r="L329" s="48" t="s">
        <v>234</v>
      </c>
      <c r="M329" s="48">
        <v>2</v>
      </c>
      <c r="N329" s="48">
        <v>2</v>
      </c>
      <c r="O329" s="49">
        <f t="shared" si="43"/>
        <v>2</v>
      </c>
      <c r="P329" s="48">
        <v>0</v>
      </c>
      <c r="Q329" s="48">
        <v>0</v>
      </c>
      <c r="R329" s="48">
        <v>2</v>
      </c>
      <c r="S329" s="49">
        <v>6</v>
      </c>
      <c r="T329" s="50">
        <v>14</v>
      </c>
      <c r="U329" s="50">
        <f t="shared" si="41"/>
        <v>350</v>
      </c>
      <c r="V329" s="50"/>
      <c r="W329" s="79">
        <f t="shared" si="38"/>
        <v>20</v>
      </c>
      <c r="X329" s="50">
        <f t="shared" si="42"/>
        <v>20</v>
      </c>
      <c r="Y329" s="115"/>
    </row>
    <row r="330" spans="1:25" s="30" customFormat="1" ht="24.95" customHeight="1" x14ac:dyDescent="0.15">
      <c r="A330" s="64" t="s">
        <v>77</v>
      </c>
      <c r="B330" s="43" t="s">
        <v>319</v>
      </c>
      <c r="C330" s="148"/>
      <c r="D330" s="43">
        <v>32</v>
      </c>
      <c r="E330" s="43">
        <v>1</v>
      </c>
      <c r="F330" s="44">
        <v>60108</v>
      </c>
      <c r="G330" s="45" t="s">
        <v>90</v>
      </c>
      <c r="H330" s="46" t="s">
        <v>10</v>
      </c>
      <c r="I330" s="46">
        <v>4</v>
      </c>
      <c r="J330" s="46">
        <v>2</v>
      </c>
      <c r="K330" s="43">
        <v>25</v>
      </c>
      <c r="L330" s="48" t="s">
        <v>231</v>
      </c>
      <c r="M330" s="46">
        <v>2</v>
      </c>
      <c r="N330" s="48">
        <v>2</v>
      </c>
      <c r="O330" s="49">
        <f t="shared" si="43"/>
        <v>14</v>
      </c>
      <c r="P330" s="48">
        <v>2</v>
      </c>
      <c r="Q330" s="48">
        <v>2</v>
      </c>
      <c r="R330" s="48">
        <v>10</v>
      </c>
      <c r="S330" s="49">
        <v>18</v>
      </c>
      <c r="T330" s="50">
        <v>14</v>
      </c>
      <c r="U330" s="50">
        <f t="shared" ref="U330:U352" si="44">T330*K330*E330</f>
        <v>350</v>
      </c>
      <c r="V330" s="50"/>
      <c r="W330" s="79">
        <f t="shared" si="38"/>
        <v>32</v>
      </c>
      <c r="X330" s="50">
        <f t="shared" ref="X330:X352" si="45">W330*E330</f>
        <v>32</v>
      </c>
      <c r="Y330" s="115"/>
    </row>
    <row r="331" spans="1:25" s="30" customFormat="1" ht="24.95" customHeight="1" x14ac:dyDescent="0.15">
      <c r="A331" s="64" t="s">
        <v>320</v>
      </c>
      <c r="B331" s="43" t="s">
        <v>230</v>
      </c>
      <c r="C331" s="148"/>
      <c r="D331" s="43">
        <v>32</v>
      </c>
      <c r="E331" s="43">
        <v>1</v>
      </c>
      <c r="F331" s="44">
        <v>60108</v>
      </c>
      <c r="G331" s="45" t="s">
        <v>90</v>
      </c>
      <c r="H331" s="46" t="s">
        <v>10</v>
      </c>
      <c r="I331" s="46">
        <v>4</v>
      </c>
      <c r="J331" s="46">
        <v>2</v>
      </c>
      <c r="K331" s="43">
        <v>25</v>
      </c>
      <c r="L331" s="48" t="s">
        <v>233</v>
      </c>
      <c r="M331" s="46">
        <v>2</v>
      </c>
      <c r="N331" s="48">
        <v>2</v>
      </c>
      <c r="O331" s="49">
        <f t="shared" si="43"/>
        <v>12</v>
      </c>
      <c r="P331" s="48">
        <v>0</v>
      </c>
      <c r="Q331" s="48">
        <v>2</v>
      </c>
      <c r="R331" s="48">
        <v>10</v>
      </c>
      <c r="S331" s="49">
        <v>16</v>
      </c>
      <c r="T331" s="50">
        <v>14</v>
      </c>
      <c r="U331" s="50">
        <f t="shared" si="44"/>
        <v>350</v>
      </c>
      <c r="V331" s="50"/>
      <c r="W331" s="79">
        <f t="shared" si="38"/>
        <v>30</v>
      </c>
      <c r="X331" s="50">
        <f t="shared" si="45"/>
        <v>30</v>
      </c>
      <c r="Y331" s="115"/>
    </row>
    <row r="332" spans="1:25" s="30" customFormat="1" ht="31.5" customHeight="1" x14ac:dyDescent="0.15">
      <c r="A332" s="64" t="s">
        <v>78</v>
      </c>
      <c r="B332" s="43" t="s">
        <v>238</v>
      </c>
      <c r="C332" s="146"/>
      <c r="D332" s="43">
        <v>31</v>
      </c>
      <c r="E332" s="43">
        <v>1</v>
      </c>
      <c r="F332" s="44">
        <v>60108</v>
      </c>
      <c r="G332" s="45" t="s">
        <v>90</v>
      </c>
      <c r="H332" s="46" t="s">
        <v>10</v>
      </c>
      <c r="I332" s="46">
        <v>4</v>
      </c>
      <c r="J332" s="46">
        <v>2</v>
      </c>
      <c r="K332" s="43">
        <v>25</v>
      </c>
      <c r="L332" s="48" t="s">
        <v>219</v>
      </c>
      <c r="M332" s="48">
        <v>2</v>
      </c>
      <c r="N332" s="48">
        <v>2</v>
      </c>
      <c r="O332" s="49">
        <f t="shared" si="43"/>
        <v>8</v>
      </c>
      <c r="P332" s="48">
        <v>0</v>
      </c>
      <c r="Q332" s="48">
        <v>2</v>
      </c>
      <c r="R332" s="48">
        <v>6</v>
      </c>
      <c r="S332" s="49">
        <v>12</v>
      </c>
      <c r="T332" s="50">
        <v>16</v>
      </c>
      <c r="U332" s="50">
        <f t="shared" si="44"/>
        <v>400</v>
      </c>
      <c r="V332" s="50"/>
      <c r="W332" s="79">
        <f t="shared" ref="W332:W352" si="46">T332+S332</f>
        <v>28</v>
      </c>
      <c r="X332" s="50">
        <f t="shared" si="45"/>
        <v>28</v>
      </c>
      <c r="Y332" s="116"/>
    </row>
    <row r="333" spans="1:25" s="30" customFormat="1" ht="24.95" customHeight="1" x14ac:dyDescent="0.15">
      <c r="A333" s="64" t="s">
        <v>248</v>
      </c>
      <c r="B333" s="43" t="s">
        <v>249</v>
      </c>
      <c r="C333" s="140" t="s">
        <v>194</v>
      </c>
      <c r="D333" s="43">
        <v>41</v>
      </c>
      <c r="E333" s="43">
        <v>1</v>
      </c>
      <c r="F333" s="44"/>
      <c r="G333" s="54" t="s">
        <v>193</v>
      </c>
      <c r="H333" s="43" t="s">
        <v>30</v>
      </c>
      <c r="I333" s="55">
        <v>0</v>
      </c>
      <c r="J333" s="43">
        <v>2</v>
      </c>
      <c r="K333" s="43">
        <v>25</v>
      </c>
      <c r="L333" s="56" t="s">
        <v>260</v>
      </c>
      <c r="M333" s="48">
        <v>2</v>
      </c>
      <c r="N333" s="56">
        <v>2</v>
      </c>
      <c r="O333" s="49">
        <f t="shared" si="43"/>
        <v>6</v>
      </c>
      <c r="P333" s="56">
        <v>2</v>
      </c>
      <c r="Q333" s="48">
        <v>0</v>
      </c>
      <c r="R333" s="56">
        <v>4</v>
      </c>
      <c r="S333" s="49">
        <v>10</v>
      </c>
      <c r="T333" s="57">
        <v>16</v>
      </c>
      <c r="U333" s="50">
        <f t="shared" si="44"/>
        <v>400</v>
      </c>
      <c r="V333" s="57"/>
      <c r="W333" s="79">
        <f t="shared" si="46"/>
        <v>26</v>
      </c>
      <c r="X333" s="50">
        <f t="shared" si="45"/>
        <v>26</v>
      </c>
      <c r="Y333" s="114">
        <f>SUM(X333:X339)</f>
        <v>178</v>
      </c>
    </row>
    <row r="334" spans="1:25" s="30" customFormat="1" ht="24.95" customHeight="1" x14ac:dyDescent="0.15">
      <c r="A334" s="64" t="s">
        <v>253</v>
      </c>
      <c r="B334" s="43" t="s">
        <v>254</v>
      </c>
      <c r="C334" s="141"/>
      <c r="D334" s="43">
        <v>44</v>
      </c>
      <c r="E334" s="43">
        <v>1</v>
      </c>
      <c r="F334" s="44">
        <v>60018</v>
      </c>
      <c r="G334" s="54" t="s">
        <v>195</v>
      </c>
      <c r="H334" s="43" t="s">
        <v>10</v>
      </c>
      <c r="I334" s="43">
        <v>1</v>
      </c>
      <c r="J334" s="43">
        <v>0</v>
      </c>
      <c r="K334" s="43">
        <v>25</v>
      </c>
      <c r="L334" s="56" t="s">
        <v>222</v>
      </c>
      <c r="M334" s="56">
        <v>2</v>
      </c>
      <c r="N334" s="48">
        <v>0</v>
      </c>
      <c r="O334" s="49">
        <f t="shared" si="43"/>
        <v>4</v>
      </c>
      <c r="P334" s="56">
        <v>0</v>
      </c>
      <c r="Q334" s="48">
        <v>0</v>
      </c>
      <c r="R334" s="56">
        <v>4</v>
      </c>
      <c r="S334" s="49">
        <v>6</v>
      </c>
      <c r="T334" s="57">
        <v>16</v>
      </c>
      <c r="U334" s="50">
        <f t="shared" si="44"/>
        <v>400</v>
      </c>
      <c r="V334" s="57"/>
      <c r="W334" s="79">
        <f t="shared" si="46"/>
        <v>22</v>
      </c>
      <c r="X334" s="50">
        <f t="shared" si="45"/>
        <v>22</v>
      </c>
      <c r="Y334" s="115"/>
    </row>
    <row r="335" spans="1:25" s="30" customFormat="1" ht="24" customHeight="1" x14ac:dyDescent="0.15">
      <c r="A335" s="64" t="s">
        <v>237</v>
      </c>
      <c r="B335" s="43" t="s">
        <v>238</v>
      </c>
      <c r="C335" s="141"/>
      <c r="D335" s="43">
        <v>35</v>
      </c>
      <c r="E335" s="43">
        <v>1</v>
      </c>
      <c r="F335" s="44">
        <v>60018</v>
      </c>
      <c r="G335" s="54" t="s">
        <v>195</v>
      </c>
      <c r="H335" s="43" t="s">
        <v>10</v>
      </c>
      <c r="I335" s="43">
        <v>1</v>
      </c>
      <c r="J335" s="43">
        <v>0</v>
      </c>
      <c r="K335" s="43">
        <v>25</v>
      </c>
      <c r="L335" s="56" t="s">
        <v>336</v>
      </c>
      <c r="M335" s="56">
        <v>2</v>
      </c>
      <c r="N335" s="56">
        <v>2</v>
      </c>
      <c r="O335" s="49">
        <f t="shared" si="43"/>
        <v>4</v>
      </c>
      <c r="P335" s="56">
        <v>2</v>
      </c>
      <c r="Q335" s="48">
        <v>0</v>
      </c>
      <c r="R335" s="56">
        <v>2</v>
      </c>
      <c r="S335" s="49">
        <v>8</v>
      </c>
      <c r="T335" s="57">
        <v>16</v>
      </c>
      <c r="U335" s="50">
        <f t="shared" si="44"/>
        <v>400</v>
      </c>
      <c r="V335" s="57"/>
      <c r="W335" s="79">
        <f t="shared" si="46"/>
        <v>24</v>
      </c>
      <c r="X335" s="50">
        <f t="shared" si="45"/>
        <v>24</v>
      </c>
      <c r="Y335" s="115"/>
    </row>
    <row r="336" spans="1:25" s="30" customFormat="1" ht="24" customHeight="1" x14ac:dyDescent="0.15">
      <c r="A336" s="64" t="s">
        <v>255</v>
      </c>
      <c r="B336" s="43" t="s">
        <v>256</v>
      </c>
      <c r="C336" s="141"/>
      <c r="D336" s="43">
        <v>40</v>
      </c>
      <c r="E336" s="43">
        <v>1</v>
      </c>
      <c r="F336" s="44">
        <v>60018</v>
      </c>
      <c r="G336" s="54" t="s">
        <v>195</v>
      </c>
      <c r="H336" s="43" t="s">
        <v>10</v>
      </c>
      <c r="I336" s="43">
        <v>1</v>
      </c>
      <c r="J336" s="43">
        <v>2</v>
      </c>
      <c r="K336" s="43">
        <v>25</v>
      </c>
      <c r="L336" s="56" t="s">
        <v>308</v>
      </c>
      <c r="M336" s="43">
        <v>2</v>
      </c>
      <c r="N336" s="43">
        <v>2</v>
      </c>
      <c r="O336" s="49">
        <f t="shared" si="43"/>
        <v>8</v>
      </c>
      <c r="P336" s="43">
        <v>2</v>
      </c>
      <c r="Q336" s="43">
        <v>2</v>
      </c>
      <c r="R336" s="56">
        <v>4</v>
      </c>
      <c r="S336" s="49">
        <v>12</v>
      </c>
      <c r="T336" s="57">
        <v>16</v>
      </c>
      <c r="U336" s="50">
        <f t="shared" si="44"/>
        <v>400</v>
      </c>
      <c r="V336" s="57"/>
      <c r="W336" s="79">
        <f t="shared" si="46"/>
        <v>28</v>
      </c>
      <c r="X336" s="50">
        <f t="shared" si="45"/>
        <v>28</v>
      </c>
      <c r="Y336" s="115"/>
    </row>
    <row r="337" spans="1:25" s="30" customFormat="1" ht="30" customHeight="1" x14ac:dyDescent="0.15">
      <c r="A337" s="64" t="s">
        <v>257</v>
      </c>
      <c r="B337" s="43" t="s">
        <v>258</v>
      </c>
      <c r="C337" s="141"/>
      <c r="D337" s="43">
        <v>38</v>
      </c>
      <c r="E337" s="43">
        <v>1</v>
      </c>
      <c r="F337" s="44">
        <v>60018</v>
      </c>
      <c r="G337" s="54" t="s">
        <v>195</v>
      </c>
      <c r="H337" s="43" t="s">
        <v>10</v>
      </c>
      <c r="I337" s="43">
        <v>1</v>
      </c>
      <c r="J337" s="43">
        <v>2</v>
      </c>
      <c r="K337" s="43">
        <v>25</v>
      </c>
      <c r="L337" s="56" t="s">
        <v>252</v>
      </c>
      <c r="M337" s="48">
        <v>2</v>
      </c>
      <c r="N337" s="56">
        <v>2</v>
      </c>
      <c r="O337" s="49">
        <f t="shared" si="43"/>
        <v>4</v>
      </c>
      <c r="P337" s="56">
        <v>2</v>
      </c>
      <c r="Q337" s="56">
        <v>0</v>
      </c>
      <c r="R337" s="56">
        <v>2</v>
      </c>
      <c r="S337" s="49">
        <v>8</v>
      </c>
      <c r="T337" s="57">
        <v>16</v>
      </c>
      <c r="U337" s="50">
        <f t="shared" si="44"/>
        <v>400</v>
      </c>
      <c r="V337" s="57"/>
      <c r="W337" s="79">
        <f t="shared" si="46"/>
        <v>24</v>
      </c>
      <c r="X337" s="50">
        <f t="shared" si="45"/>
        <v>24</v>
      </c>
      <c r="Y337" s="115"/>
    </row>
    <row r="338" spans="1:25" s="30" customFormat="1" ht="71.25" x14ac:dyDescent="0.15">
      <c r="A338" s="64" t="s">
        <v>77</v>
      </c>
      <c r="B338" s="43" t="s">
        <v>319</v>
      </c>
      <c r="C338" s="141"/>
      <c r="D338" s="43">
        <v>32</v>
      </c>
      <c r="E338" s="43">
        <v>1</v>
      </c>
      <c r="F338" s="44">
        <v>60234</v>
      </c>
      <c r="G338" s="45" t="s">
        <v>108</v>
      </c>
      <c r="H338" s="43" t="s">
        <v>10</v>
      </c>
      <c r="I338" s="43">
        <v>3</v>
      </c>
      <c r="J338" s="43">
        <v>2</v>
      </c>
      <c r="K338" s="43">
        <v>25</v>
      </c>
      <c r="L338" s="56" t="s">
        <v>281</v>
      </c>
      <c r="M338" s="43">
        <v>2</v>
      </c>
      <c r="N338" s="56">
        <v>2</v>
      </c>
      <c r="O338" s="49">
        <f t="shared" si="43"/>
        <v>10</v>
      </c>
      <c r="P338" s="56">
        <v>0</v>
      </c>
      <c r="Q338" s="56">
        <v>2</v>
      </c>
      <c r="R338" s="56">
        <v>8</v>
      </c>
      <c r="S338" s="49">
        <v>14</v>
      </c>
      <c r="T338" s="57">
        <v>12</v>
      </c>
      <c r="U338" s="50">
        <f t="shared" si="44"/>
        <v>300</v>
      </c>
      <c r="V338" s="57"/>
      <c r="W338" s="79">
        <f t="shared" si="46"/>
        <v>26</v>
      </c>
      <c r="X338" s="50">
        <f t="shared" si="45"/>
        <v>26</v>
      </c>
      <c r="Y338" s="115"/>
    </row>
    <row r="339" spans="1:25" s="30" customFormat="1" ht="24" customHeight="1" x14ac:dyDescent="0.15">
      <c r="A339" s="64" t="s">
        <v>320</v>
      </c>
      <c r="B339" s="43" t="s">
        <v>230</v>
      </c>
      <c r="C339" s="142"/>
      <c r="D339" s="43">
        <v>32</v>
      </c>
      <c r="E339" s="43">
        <v>1</v>
      </c>
      <c r="F339" s="44">
        <v>60234</v>
      </c>
      <c r="G339" s="45" t="s">
        <v>108</v>
      </c>
      <c r="H339" s="43" t="s">
        <v>10</v>
      </c>
      <c r="I339" s="43">
        <v>3</v>
      </c>
      <c r="J339" s="43">
        <v>2</v>
      </c>
      <c r="K339" s="43">
        <v>25</v>
      </c>
      <c r="L339" s="56" t="s">
        <v>234</v>
      </c>
      <c r="M339" s="43">
        <v>2</v>
      </c>
      <c r="N339" s="56">
        <v>2</v>
      </c>
      <c r="O339" s="49">
        <f t="shared" si="43"/>
        <v>12</v>
      </c>
      <c r="P339" s="56">
        <v>0</v>
      </c>
      <c r="Q339" s="56">
        <v>2</v>
      </c>
      <c r="R339" s="56">
        <v>10</v>
      </c>
      <c r="S339" s="49">
        <v>16</v>
      </c>
      <c r="T339" s="57">
        <v>12</v>
      </c>
      <c r="U339" s="50">
        <f t="shared" si="44"/>
        <v>300</v>
      </c>
      <c r="V339" s="57"/>
      <c r="W339" s="79">
        <f t="shared" si="46"/>
        <v>28</v>
      </c>
      <c r="X339" s="50">
        <f t="shared" si="45"/>
        <v>28</v>
      </c>
      <c r="Y339" s="116"/>
    </row>
    <row r="340" spans="1:25" s="30" customFormat="1" ht="30" customHeight="1" x14ac:dyDescent="0.15">
      <c r="A340" s="54" t="s">
        <v>261</v>
      </c>
      <c r="B340" s="43" t="s">
        <v>39</v>
      </c>
      <c r="C340" s="157" t="s">
        <v>287</v>
      </c>
      <c r="D340" s="43">
        <v>38</v>
      </c>
      <c r="E340" s="43">
        <v>1</v>
      </c>
      <c r="F340" s="44">
        <v>60329</v>
      </c>
      <c r="G340" s="45" t="s">
        <v>196</v>
      </c>
      <c r="H340" s="43" t="s">
        <v>14</v>
      </c>
      <c r="I340" s="43">
        <v>3</v>
      </c>
      <c r="J340" s="43">
        <v>2</v>
      </c>
      <c r="K340" s="43">
        <v>25</v>
      </c>
      <c r="L340" s="98" t="s">
        <v>281</v>
      </c>
      <c r="M340" s="98">
        <v>2</v>
      </c>
      <c r="N340" s="98">
        <v>2</v>
      </c>
      <c r="O340" s="49">
        <f t="shared" si="43"/>
        <v>10</v>
      </c>
      <c r="P340" s="98">
        <v>0</v>
      </c>
      <c r="Q340" s="98">
        <v>2</v>
      </c>
      <c r="R340" s="98">
        <v>8</v>
      </c>
      <c r="S340" s="49">
        <v>14</v>
      </c>
      <c r="T340" s="99">
        <v>12</v>
      </c>
      <c r="U340" s="50">
        <f t="shared" si="44"/>
        <v>300</v>
      </c>
      <c r="V340" s="171">
        <v>550</v>
      </c>
      <c r="W340" s="79">
        <f t="shared" si="46"/>
        <v>26</v>
      </c>
      <c r="X340" s="50">
        <f t="shared" si="45"/>
        <v>26</v>
      </c>
      <c r="Y340" s="114">
        <v>50</v>
      </c>
    </row>
    <row r="341" spans="1:25" s="30" customFormat="1" ht="51" customHeight="1" x14ac:dyDescent="0.15">
      <c r="A341" s="54" t="s">
        <v>245</v>
      </c>
      <c r="B341" s="43" t="s">
        <v>29</v>
      </c>
      <c r="C341" s="159"/>
      <c r="D341" s="43">
        <v>41</v>
      </c>
      <c r="E341" s="43">
        <v>1</v>
      </c>
      <c r="F341" s="44">
        <v>60331</v>
      </c>
      <c r="G341" s="54" t="s">
        <v>197</v>
      </c>
      <c r="H341" s="43" t="s">
        <v>14</v>
      </c>
      <c r="I341" s="43">
        <v>3</v>
      </c>
      <c r="J341" s="43">
        <v>2</v>
      </c>
      <c r="K341" s="43">
        <v>25</v>
      </c>
      <c r="L341" s="48" t="s">
        <v>234</v>
      </c>
      <c r="M341" s="48">
        <v>2</v>
      </c>
      <c r="N341" s="48">
        <v>2</v>
      </c>
      <c r="O341" s="49">
        <f t="shared" si="43"/>
        <v>10</v>
      </c>
      <c r="P341" s="48">
        <v>0</v>
      </c>
      <c r="Q341" s="48">
        <v>2</v>
      </c>
      <c r="R341" s="48">
        <v>8</v>
      </c>
      <c r="S341" s="49">
        <v>14</v>
      </c>
      <c r="T341" s="50">
        <v>10</v>
      </c>
      <c r="U341" s="50">
        <f t="shared" si="44"/>
        <v>250</v>
      </c>
      <c r="V341" s="172"/>
      <c r="W341" s="79">
        <f t="shared" si="46"/>
        <v>24</v>
      </c>
      <c r="X341" s="50">
        <f t="shared" si="45"/>
        <v>24</v>
      </c>
      <c r="Y341" s="116"/>
    </row>
    <row r="342" spans="1:25" s="30" customFormat="1" ht="45" customHeight="1" x14ac:dyDescent="0.15">
      <c r="A342" s="64" t="s">
        <v>415</v>
      </c>
      <c r="B342" s="43"/>
      <c r="C342" s="143" t="s">
        <v>500</v>
      </c>
      <c r="D342" s="43">
        <v>59</v>
      </c>
      <c r="E342" s="43">
        <v>1</v>
      </c>
      <c r="F342" s="44"/>
      <c r="G342" s="45" t="s">
        <v>339</v>
      </c>
      <c r="H342" s="43"/>
      <c r="I342" s="43"/>
      <c r="J342" s="43"/>
      <c r="K342" s="43">
        <v>40</v>
      </c>
      <c r="L342" s="48" t="s">
        <v>490</v>
      </c>
      <c r="M342" s="48"/>
      <c r="N342" s="48"/>
      <c r="O342" s="49"/>
      <c r="P342" s="48"/>
      <c r="Q342" s="48"/>
      <c r="R342" s="48"/>
      <c r="S342" s="49"/>
      <c r="T342" s="50">
        <v>12</v>
      </c>
      <c r="U342" s="50">
        <f t="shared" si="44"/>
        <v>480</v>
      </c>
      <c r="V342" s="114">
        <f>U342+U343</f>
        <v>1180</v>
      </c>
      <c r="W342" s="79">
        <f t="shared" si="46"/>
        <v>12</v>
      </c>
      <c r="X342" s="50">
        <f t="shared" si="45"/>
        <v>12</v>
      </c>
      <c r="Y342" s="114">
        <v>70</v>
      </c>
    </row>
    <row r="343" spans="1:25" s="30" customFormat="1" ht="45" customHeight="1" x14ac:dyDescent="0.15">
      <c r="A343" s="64" t="s">
        <v>320</v>
      </c>
      <c r="B343" s="43" t="s">
        <v>230</v>
      </c>
      <c r="C343" s="144"/>
      <c r="D343" s="43">
        <v>32</v>
      </c>
      <c r="E343" s="43">
        <v>1</v>
      </c>
      <c r="F343" s="44">
        <v>60003</v>
      </c>
      <c r="G343" s="45" t="s">
        <v>86</v>
      </c>
      <c r="H343" s="43" t="s">
        <v>10</v>
      </c>
      <c r="I343" s="43">
        <v>4</v>
      </c>
      <c r="J343" s="43">
        <v>4</v>
      </c>
      <c r="K343" s="43">
        <v>25</v>
      </c>
      <c r="L343" s="48" t="s">
        <v>480</v>
      </c>
      <c r="M343" s="43">
        <v>4</v>
      </c>
      <c r="N343" s="48">
        <v>2</v>
      </c>
      <c r="O343" s="49">
        <f>SUM(P343:R343)</f>
        <v>24</v>
      </c>
      <c r="P343" s="48">
        <v>2</v>
      </c>
      <c r="Q343" s="48">
        <v>4</v>
      </c>
      <c r="R343" s="48">
        <v>18</v>
      </c>
      <c r="S343" s="49">
        <v>30</v>
      </c>
      <c r="T343" s="50">
        <v>28</v>
      </c>
      <c r="U343" s="50">
        <f t="shared" si="44"/>
        <v>700</v>
      </c>
      <c r="V343" s="116"/>
      <c r="W343" s="79">
        <f t="shared" si="46"/>
        <v>58</v>
      </c>
      <c r="X343" s="50">
        <f t="shared" si="45"/>
        <v>58</v>
      </c>
      <c r="Y343" s="116"/>
    </row>
    <row r="344" spans="1:25" s="30" customFormat="1" ht="42.75" x14ac:dyDescent="0.15">
      <c r="A344" s="54" t="s">
        <v>59</v>
      </c>
      <c r="B344" s="43" t="s">
        <v>258</v>
      </c>
      <c r="C344" s="176" t="s">
        <v>501</v>
      </c>
      <c r="D344" s="43">
        <v>60</v>
      </c>
      <c r="E344" s="43">
        <v>1.3</v>
      </c>
      <c r="F344" s="44">
        <v>60008</v>
      </c>
      <c r="G344" s="54" t="s">
        <v>48</v>
      </c>
      <c r="H344" s="43" t="s">
        <v>14</v>
      </c>
      <c r="I344" s="43">
        <v>4</v>
      </c>
      <c r="J344" s="43">
        <v>4</v>
      </c>
      <c r="K344" s="43">
        <v>35</v>
      </c>
      <c r="L344" s="48" t="s">
        <v>502</v>
      </c>
      <c r="M344" s="43">
        <v>4</v>
      </c>
      <c r="N344" s="48">
        <v>4</v>
      </c>
      <c r="O344" s="49">
        <f>SUM(P344:R344)</f>
        <v>24</v>
      </c>
      <c r="P344" s="48">
        <v>2</v>
      </c>
      <c r="Q344" s="48">
        <v>4</v>
      </c>
      <c r="R344" s="48">
        <v>18</v>
      </c>
      <c r="S344" s="49">
        <v>32</v>
      </c>
      <c r="T344" s="50">
        <v>32</v>
      </c>
      <c r="U344" s="50">
        <f t="shared" si="44"/>
        <v>1456</v>
      </c>
      <c r="V344" s="114">
        <f>U344+U345</f>
        <v>2576</v>
      </c>
      <c r="W344" s="79">
        <f t="shared" si="46"/>
        <v>64</v>
      </c>
      <c r="X344" s="50">
        <f t="shared" si="45"/>
        <v>83.2</v>
      </c>
      <c r="Y344" s="114">
        <f>SUM(X344:X345)</f>
        <v>147.19999999999999</v>
      </c>
    </row>
    <row r="345" spans="1:25" s="30" customFormat="1" ht="30.95" customHeight="1" x14ac:dyDescent="0.15">
      <c r="A345" s="54" t="s">
        <v>61</v>
      </c>
      <c r="B345" s="43" t="s">
        <v>296</v>
      </c>
      <c r="C345" s="177"/>
      <c r="D345" s="43">
        <v>59</v>
      </c>
      <c r="E345" s="43">
        <v>1</v>
      </c>
      <c r="F345" s="44">
        <v>60008</v>
      </c>
      <c r="G345" s="54" t="s">
        <v>48</v>
      </c>
      <c r="H345" s="43" t="s">
        <v>14</v>
      </c>
      <c r="I345" s="43">
        <v>4</v>
      </c>
      <c r="J345" s="43">
        <v>4</v>
      </c>
      <c r="K345" s="43">
        <v>35</v>
      </c>
      <c r="L345" s="48" t="s">
        <v>333</v>
      </c>
      <c r="M345" s="48">
        <v>4</v>
      </c>
      <c r="N345" s="48">
        <v>4</v>
      </c>
      <c r="O345" s="49">
        <f>SUM(P345:R345)</f>
        <v>24</v>
      </c>
      <c r="P345" s="48">
        <v>2</v>
      </c>
      <c r="Q345" s="48">
        <v>4</v>
      </c>
      <c r="R345" s="48">
        <v>18</v>
      </c>
      <c r="S345" s="49">
        <v>32</v>
      </c>
      <c r="T345" s="50">
        <v>32</v>
      </c>
      <c r="U345" s="50">
        <f t="shared" si="44"/>
        <v>1120</v>
      </c>
      <c r="V345" s="116"/>
      <c r="W345" s="79">
        <f t="shared" si="46"/>
        <v>64</v>
      </c>
      <c r="X345" s="50">
        <f t="shared" si="45"/>
        <v>64</v>
      </c>
      <c r="Y345" s="116"/>
    </row>
    <row r="346" spans="1:25" s="30" customFormat="1" ht="36" customHeight="1" x14ac:dyDescent="0.15">
      <c r="A346" s="54" t="s">
        <v>349</v>
      </c>
      <c r="B346" s="43" t="s">
        <v>350</v>
      </c>
      <c r="C346" s="145" t="s">
        <v>19</v>
      </c>
      <c r="D346" s="43">
        <v>36</v>
      </c>
      <c r="E346" s="43">
        <v>1</v>
      </c>
      <c r="F346" s="44">
        <v>60050</v>
      </c>
      <c r="G346" s="51" t="s">
        <v>198</v>
      </c>
      <c r="H346" s="52" t="s">
        <v>10</v>
      </c>
      <c r="I346" s="55">
        <v>5</v>
      </c>
      <c r="J346" s="55">
        <v>6</v>
      </c>
      <c r="K346" s="43">
        <v>35</v>
      </c>
      <c r="L346" s="48" t="s">
        <v>503</v>
      </c>
      <c r="M346" s="55">
        <v>6</v>
      </c>
      <c r="N346" s="48">
        <v>8</v>
      </c>
      <c r="O346" s="49">
        <f>SUM(P346:R346)</f>
        <v>32</v>
      </c>
      <c r="P346" s="48">
        <v>4</v>
      </c>
      <c r="Q346" s="48">
        <v>7</v>
      </c>
      <c r="R346" s="48">
        <v>21</v>
      </c>
      <c r="S346" s="49">
        <v>46</v>
      </c>
      <c r="T346" s="50">
        <v>36</v>
      </c>
      <c r="U346" s="50">
        <f t="shared" si="44"/>
        <v>1260</v>
      </c>
      <c r="V346" s="114">
        <f>U346+U347+U348+U349</f>
        <v>3990</v>
      </c>
      <c r="W346" s="79">
        <f t="shared" si="46"/>
        <v>82</v>
      </c>
      <c r="X346" s="50">
        <f t="shared" si="45"/>
        <v>82</v>
      </c>
      <c r="Y346" s="114">
        <f>SUM(X346:X349)</f>
        <v>220</v>
      </c>
    </row>
    <row r="347" spans="1:25" s="30" customFormat="1" ht="24" customHeight="1" x14ac:dyDescent="0.15">
      <c r="A347" s="54" t="s">
        <v>352</v>
      </c>
      <c r="B347" s="43" t="s">
        <v>353</v>
      </c>
      <c r="C347" s="148"/>
      <c r="D347" s="43">
        <v>30</v>
      </c>
      <c r="E347" s="43">
        <v>1</v>
      </c>
      <c r="F347" s="44">
        <v>60050</v>
      </c>
      <c r="G347" s="51" t="s">
        <v>198</v>
      </c>
      <c r="H347" s="52" t="s">
        <v>10</v>
      </c>
      <c r="I347" s="55">
        <v>5</v>
      </c>
      <c r="J347" s="55">
        <v>6</v>
      </c>
      <c r="K347" s="43">
        <v>35</v>
      </c>
      <c r="L347" s="48" t="s">
        <v>504</v>
      </c>
      <c r="M347" s="48">
        <v>6</v>
      </c>
      <c r="N347" s="48">
        <v>6</v>
      </c>
      <c r="O347" s="49">
        <f>SUM(P347:R347)</f>
        <v>18</v>
      </c>
      <c r="P347" s="48">
        <v>6</v>
      </c>
      <c r="Q347" s="48">
        <v>4</v>
      </c>
      <c r="R347" s="48">
        <v>8</v>
      </c>
      <c r="S347" s="49">
        <v>30</v>
      </c>
      <c r="T347" s="50">
        <v>48</v>
      </c>
      <c r="U347" s="50">
        <f t="shared" si="44"/>
        <v>1680</v>
      </c>
      <c r="V347" s="115"/>
      <c r="W347" s="79">
        <f t="shared" si="46"/>
        <v>78</v>
      </c>
      <c r="X347" s="50">
        <f t="shared" si="45"/>
        <v>78</v>
      </c>
      <c r="Y347" s="115"/>
    </row>
    <row r="348" spans="1:25" s="30" customFormat="1" ht="30" customHeight="1" x14ac:dyDescent="0.15">
      <c r="A348" s="54" t="s">
        <v>18</v>
      </c>
      <c r="B348" s="43" t="s">
        <v>19</v>
      </c>
      <c r="C348" s="148"/>
      <c r="D348" s="43">
        <v>46</v>
      </c>
      <c r="E348" s="43">
        <v>1</v>
      </c>
      <c r="F348" s="44">
        <v>60146</v>
      </c>
      <c r="G348" s="51" t="s">
        <v>199</v>
      </c>
      <c r="H348" s="52" t="s">
        <v>14</v>
      </c>
      <c r="I348" s="52">
        <v>3</v>
      </c>
      <c r="J348" s="52"/>
      <c r="K348" s="43">
        <v>35</v>
      </c>
      <c r="L348" s="48">
        <v>30</v>
      </c>
      <c r="M348" s="48"/>
      <c r="N348" s="48"/>
      <c r="O348" s="49"/>
      <c r="P348" s="48"/>
      <c r="Q348" s="48"/>
      <c r="R348" s="48"/>
      <c r="S348" s="49"/>
      <c r="T348" s="50">
        <v>30</v>
      </c>
      <c r="U348" s="50">
        <f t="shared" si="44"/>
        <v>1050</v>
      </c>
      <c r="V348" s="115"/>
      <c r="W348" s="79">
        <f t="shared" si="46"/>
        <v>30</v>
      </c>
      <c r="X348" s="50">
        <f t="shared" si="45"/>
        <v>30</v>
      </c>
      <c r="Y348" s="115"/>
    </row>
    <row r="349" spans="1:25" s="30" customFormat="1" ht="114" x14ac:dyDescent="0.15">
      <c r="A349" s="54" t="s">
        <v>20</v>
      </c>
      <c r="B349" s="43" t="s">
        <v>21</v>
      </c>
      <c r="C349" s="146"/>
      <c r="D349" s="43">
        <v>45</v>
      </c>
      <c r="E349" s="43">
        <v>1</v>
      </c>
      <c r="F349" s="44">
        <v>60146</v>
      </c>
      <c r="G349" s="51" t="s">
        <v>199</v>
      </c>
      <c r="H349" s="52" t="s">
        <v>14</v>
      </c>
      <c r="I349" s="52">
        <v>3</v>
      </c>
      <c r="J349" s="52"/>
      <c r="K349" s="43">
        <v>35</v>
      </c>
      <c r="L349" s="48"/>
      <c r="M349" s="48"/>
      <c r="N349" s="48"/>
      <c r="O349" s="49"/>
      <c r="P349" s="48"/>
      <c r="Q349" s="48"/>
      <c r="R349" s="48"/>
      <c r="S349" s="49"/>
      <c r="T349" s="50"/>
      <c r="U349" s="50">
        <f t="shared" si="44"/>
        <v>0</v>
      </c>
      <c r="V349" s="116"/>
      <c r="W349" s="79">
        <v>30</v>
      </c>
      <c r="X349" s="50">
        <f t="shared" si="45"/>
        <v>30</v>
      </c>
      <c r="Y349" s="116"/>
    </row>
    <row r="350" spans="1:25" s="30" customFormat="1" ht="24" customHeight="1" x14ac:dyDescent="0.15">
      <c r="A350" s="54" t="s">
        <v>18</v>
      </c>
      <c r="B350" s="43" t="s">
        <v>19</v>
      </c>
      <c r="C350" s="43" t="s">
        <v>200</v>
      </c>
      <c r="D350" s="43">
        <v>46</v>
      </c>
      <c r="E350" s="43">
        <v>1</v>
      </c>
      <c r="F350" s="44">
        <v>60052</v>
      </c>
      <c r="G350" s="51" t="s">
        <v>505</v>
      </c>
      <c r="H350" s="52" t="s">
        <v>10</v>
      </c>
      <c r="I350" s="52">
        <v>6</v>
      </c>
      <c r="J350" s="52">
        <v>4</v>
      </c>
      <c r="K350" s="43">
        <v>30</v>
      </c>
      <c r="L350" s="48" t="s">
        <v>506</v>
      </c>
      <c r="M350" s="48">
        <v>4</v>
      </c>
      <c r="N350" s="48">
        <v>4</v>
      </c>
      <c r="O350" s="49">
        <f>SUM(P350:R350)</f>
        <v>28</v>
      </c>
      <c r="P350" s="48">
        <v>4</v>
      </c>
      <c r="Q350" s="48">
        <v>4</v>
      </c>
      <c r="R350" s="48">
        <v>20</v>
      </c>
      <c r="S350" s="49">
        <v>36</v>
      </c>
      <c r="T350" s="50">
        <v>32</v>
      </c>
      <c r="U350" s="50">
        <f t="shared" si="44"/>
        <v>960</v>
      </c>
      <c r="V350" s="50">
        <v>960</v>
      </c>
      <c r="W350" s="79">
        <f t="shared" si="46"/>
        <v>68</v>
      </c>
      <c r="X350" s="50">
        <f t="shared" si="45"/>
        <v>68</v>
      </c>
      <c r="Y350" s="50">
        <v>68</v>
      </c>
    </row>
    <row r="351" spans="1:25" s="30" customFormat="1" ht="30" customHeight="1" x14ac:dyDescent="0.15">
      <c r="A351" s="64" t="s">
        <v>255</v>
      </c>
      <c r="B351" s="43" t="s">
        <v>256</v>
      </c>
      <c r="C351" s="140" t="s">
        <v>201</v>
      </c>
      <c r="D351" s="43">
        <v>40</v>
      </c>
      <c r="E351" s="43">
        <v>1</v>
      </c>
      <c r="F351" s="44">
        <v>60236</v>
      </c>
      <c r="G351" s="54" t="s">
        <v>25</v>
      </c>
      <c r="H351" s="43" t="s">
        <v>14</v>
      </c>
      <c r="I351" s="43">
        <v>3</v>
      </c>
      <c r="J351" s="43">
        <v>2</v>
      </c>
      <c r="K351" s="43">
        <v>90</v>
      </c>
      <c r="L351" s="56" t="s">
        <v>251</v>
      </c>
      <c r="M351" s="43">
        <v>2</v>
      </c>
      <c r="N351" s="43">
        <v>2</v>
      </c>
      <c r="O351" s="49">
        <f>SUM(P351:R351)</f>
        <v>8</v>
      </c>
      <c r="P351" s="43">
        <v>2</v>
      </c>
      <c r="Q351" s="43">
        <v>2</v>
      </c>
      <c r="R351" s="56">
        <v>4</v>
      </c>
      <c r="S351" s="49">
        <v>12</v>
      </c>
      <c r="T351" s="57">
        <v>16</v>
      </c>
      <c r="U351" s="50">
        <f t="shared" si="44"/>
        <v>1440</v>
      </c>
      <c r="V351" s="117">
        <v>2880</v>
      </c>
      <c r="W351" s="79">
        <f t="shared" si="46"/>
        <v>28</v>
      </c>
      <c r="X351" s="50">
        <f t="shared" si="45"/>
        <v>28</v>
      </c>
      <c r="Y351" s="114">
        <v>54</v>
      </c>
    </row>
    <row r="352" spans="1:25" s="30" customFormat="1" ht="51" customHeight="1" x14ac:dyDescent="0.15">
      <c r="A352" s="64" t="s">
        <v>257</v>
      </c>
      <c r="B352" s="43" t="s">
        <v>258</v>
      </c>
      <c r="C352" s="142"/>
      <c r="D352" s="43">
        <v>38</v>
      </c>
      <c r="E352" s="43">
        <v>1</v>
      </c>
      <c r="F352" s="44">
        <v>60236</v>
      </c>
      <c r="G352" s="54" t="s">
        <v>25</v>
      </c>
      <c r="H352" s="43" t="s">
        <v>14</v>
      </c>
      <c r="I352" s="43">
        <v>3</v>
      </c>
      <c r="J352" s="43">
        <v>2</v>
      </c>
      <c r="K352" s="43">
        <v>90</v>
      </c>
      <c r="L352" s="56" t="s">
        <v>236</v>
      </c>
      <c r="M352" s="48">
        <v>2</v>
      </c>
      <c r="N352" s="56">
        <v>2</v>
      </c>
      <c r="O352" s="49">
        <f>SUM(P352:R352)</f>
        <v>6</v>
      </c>
      <c r="P352" s="56">
        <v>2</v>
      </c>
      <c r="Q352" s="48">
        <v>0</v>
      </c>
      <c r="R352" s="56">
        <v>4</v>
      </c>
      <c r="S352" s="49">
        <v>10</v>
      </c>
      <c r="T352" s="57">
        <v>16</v>
      </c>
      <c r="U352" s="50">
        <f t="shared" si="44"/>
        <v>1440</v>
      </c>
      <c r="V352" s="119"/>
      <c r="W352" s="79">
        <f t="shared" si="46"/>
        <v>26</v>
      </c>
      <c r="X352" s="50">
        <f t="shared" si="45"/>
        <v>26</v>
      </c>
      <c r="Y352" s="116"/>
    </row>
  </sheetData>
  <mergeCells count="248">
    <mergeCell ref="C346:C349"/>
    <mergeCell ref="V346:V349"/>
    <mergeCell ref="Y346:Y349"/>
    <mergeCell ref="C351:C352"/>
    <mergeCell ref="V351:V352"/>
    <mergeCell ref="Y351:Y352"/>
    <mergeCell ref="C342:C343"/>
    <mergeCell ref="V342:V343"/>
    <mergeCell ref="Y342:Y343"/>
    <mergeCell ref="C344:C345"/>
    <mergeCell ref="V344:V345"/>
    <mergeCell ref="Y344:Y345"/>
    <mergeCell ref="C325:C332"/>
    <mergeCell ref="Y325:Y332"/>
    <mergeCell ref="C333:C339"/>
    <mergeCell ref="Y333:Y339"/>
    <mergeCell ref="C340:C341"/>
    <mergeCell ref="V340:V341"/>
    <mergeCell ref="Y340:Y341"/>
    <mergeCell ref="C319:C322"/>
    <mergeCell ref="V319:V322"/>
    <mergeCell ref="Y319:Y322"/>
    <mergeCell ref="C323:C324"/>
    <mergeCell ref="V323:V324"/>
    <mergeCell ref="Y323:Y324"/>
    <mergeCell ref="C312:C314"/>
    <mergeCell ref="V312:V314"/>
    <mergeCell ref="Y312:Y314"/>
    <mergeCell ref="C315:C318"/>
    <mergeCell ref="V315:V318"/>
    <mergeCell ref="Y315:Y318"/>
    <mergeCell ref="C300:C306"/>
    <mergeCell ref="Y300:Y306"/>
    <mergeCell ref="C307:C308"/>
    <mergeCell ref="V307:V308"/>
    <mergeCell ref="Y307:Y308"/>
    <mergeCell ref="C310:C311"/>
    <mergeCell ref="V310:V311"/>
    <mergeCell ref="Y310:Y311"/>
    <mergeCell ref="C286:C287"/>
    <mergeCell ref="V286:V287"/>
    <mergeCell ref="Y286:Y287"/>
    <mergeCell ref="C288:C292"/>
    <mergeCell ref="Y288:Y292"/>
    <mergeCell ref="C293:C298"/>
    <mergeCell ref="Y293:Y298"/>
    <mergeCell ref="C271:C272"/>
    <mergeCell ref="Y271:Y272"/>
    <mergeCell ref="C273:C278"/>
    <mergeCell ref="Y273:Y278"/>
    <mergeCell ref="C279:C285"/>
    <mergeCell ref="Y279:Y285"/>
    <mergeCell ref="C265:C268"/>
    <mergeCell ref="V265:V268"/>
    <mergeCell ref="Y265:Y268"/>
    <mergeCell ref="C269:C270"/>
    <mergeCell ref="V269:V270"/>
    <mergeCell ref="Y269:Y270"/>
    <mergeCell ref="C250:C254"/>
    <mergeCell ref="Y250:Y254"/>
    <mergeCell ref="V254:V255"/>
    <mergeCell ref="C255:C257"/>
    <mergeCell ref="Y255:Y257"/>
    <mergeCell ref="C258:C261"/>
    <mergeCell ref="Y258:Y261"/>
    <mergeCell ref="V261:V264"/>
    <mergeCell ref="C262:C264"/>
    <mergeCell ref="Y262:Y264"/>
    <mergeCell ref="C232:C235"/>
    <mergeCell ref="Y232:Y235"/>
    <mergeCell ref="V237:V240"/>
    <mergeCell ref="C238:C241"/>
    <mergeCell ref="Y238:Y241"/>
    <mergeCell ref="C242:C247"/>
    <mergeCell ref="Y242:Y247"/>
    <mergeCell ref="V247:V248"/>
    <mergeCell ref="C248:C249"/>
    <mergeCell ref="Y248:Y249"/>
    <mergeCell ref="C214:C218"/>
    <mergeCell ref="Y214:Y218"/>
    <mergeCell ref="C219:C226"/>
    <mergeCell ref="V219:V226"/>
    <mergeCell ref="Y219:Y226"/>
    <mergeCell ref="C229:C231"/>
    <mergeCell ref="Y229:Y231"/>
    <mergeCell ref="C205:C208"/>
    <mergeCell ref="Y205:Y208"/>
    <mergeCell ref="C209:C210"/>
    <mergeCell ref="V209:V210"/>
    <mergeCell ref="Y209:Y210"/>
    <mergeCell ref="C211:C213"/>
    <mergeCell ref="V211:V213"/>
    <mergeCell ref="Y211:Y213"/>
    <mergeCell ref="C194:C198"/>
    <mergeCell ref="V194:V198"/>
    <mergeCell ref="Y194:Y198"/>
    <mergeCell ref="C199:C204"/>
    <mergeCell ref="V199:V204"/>
    <mergeCell ref="Y199:Y204"/>
    <mergeCell ref="C183:C186"/>
    <mergeCell ref="Y183:Y186"/>
    <mergeCell ref="C187:C189"/>
    <mergeCell ref="V187:V189"/>
    <mergeCell ref="Y187:Y189"/>
    <mergeCell ref="C191:C192"/>
    <mergeCell ref="V191:V192"/>
    <mergeCell ref="Y191:Y192"/>
    <mergeCell ref="C179:C180"/>
    <mergeCell ref="V179:V180"/>
    <mergeCell ref="Y179:Y180"/>
    <mergeCell ref="C181:C182"/>
    <mergeCell ref="V181:V182"/>
    <mergeCell ref="Y181:Y182"/>
    <mergeCell ref="C173:C175"/>
    <mergeCell ref="V173:V175"/>
    <mergeCell ref="Y173:Y175"/>
    <mergeCell ref="C176:C178"/>
    <mergeCell ref="V176:V178"/>
    <mergeCell ref="Y176:Y178"/>
    <mergeCell ref="C163:C165"/>
    <mergeCell ref="Y163:Y165"/>
    <mergeCell ref="C166:C167"/>
    <mergeCell ref="V166:V167"/>
    <mergeCell ref="Y166:Y167"/>
    <mergeCell ref="C168:C172"/>
    <mergeCell ref="Y168:Y172"/>
    <mergeCell ref="C156:C157"/>
    <mergeCell ref="V156:V157"/>
    <mergeCell ref="Y156:Y157"/>
    <mergeCell ref="C158:C162"/>
    <mergeCell ref="V158:V162"/>
    <mergeCell ref="Y158:Y162"/>
    <mergeCell ref="C152:C153"/>
    <mergeCell ref="V152:V153"/>
    <mergeCell ref="Y152:Y153"/>
    <mergeCell ref="C154:C155"/>
    <mergeCell ref="V154:V155"/>
    <mergeCell ref="Y154:Y155"/>
    <mergeCell ref="C143:C146"/>
    <mergeCell ref="V143:V146"/>
    <mergeCell ref="Y143:Y146"/>
    <mergeCell ref="C147:C151"/>
    <mergeCell ref="V147:V151"/>
    <mergeCell ref="Y147:Y151"/>
    <mergeCell ref="C135:C136"/>
    <mergeCell ref="V135:V136"/>
    <mergeCell ref="Y135:Y136"/>
    <mergeCell ref="C137:C142"/>
    <mergeCell ref="V137:V142"/>
    <mergeCell ref="Y137:Y142"/>
    <mergeCell ref="C126:C127"/>
    <mergeCell ref="V126:V127"/>
    <mergeCell ref="Y126:Y127"/>
    <mergeCell ref="C128:C131"/>
    <mergeCell ref="V128:V131"/>
    <mergeCell ref="Y128:Y131"/>
    <mergeCell ref="C121:C123"/>
    <mergeCell ref="V121:V123"/>
    <mergeCell ref="Y121:Y123"/>
    <mergeCell ref="C124:C125"/>
    <mergeCell ref="V124:V125"/>
    <mergeCell ref="Y124:Y125"/>
    <mergeCell ref="C107:C111"/>
    <mergeCell ref="V107:V111"/>
    <mergeCell ref="Y107:Y111"/>
    <mergeCell ref="C112:C113"/>
    <mergeCell ref="V112:V113"/>
    <mergeCell ref="Y112:Y113"/>
    <mergeCell ref="C96:C103"/>
    <mergeCell ref="V96:V103"/>
    <mergeCell ref="Y96:Y103"/>
    <mergeCell ref="C105:C106"/>
    <mergeCell ref="V105:V106"/>
    <mergeCell ref="Y105:Y106"/>
    <mergeCell ref="C76:C77"/>
    <mergeCell ref="V76:V77"/>
    <mergeCell ref="Y76:Y77"/>
    <mergeCell ref="C78:C84"/>
    <mergeCell ref="Y78:Y84"/>
    <mergeCell ref="C87:C95"/>
    <mergeCell ref="V87:V95"/>
    <mergeCell ref="Y87:Y95"/>
    <mergeCell ref="C61:C65"/>
    <mergeCell ref="V61:V65"/>
    <mergeCell ref="Y61:Y65"/>
    <mergeCell ref="C66:C72"/>
    <mergeCell ref="V66:V72"/>
    <mergeCell ref="Y66:Y72"/>
    <mergeCell ref="V52:V54"/>
    <mergeCell ref="C54:C56"/>
    <mergeCell ref="Y54:Y56"/>
    <mergeCell ref="C57:C59"/>
    <mergeCell ref="V57:V59"/>
    <mergeCell ref="Y57:Y59"/>
    <mergeCell ref="C46:C48"/>
    <mergeCell ref="V46:V48"/>
    <mergeCell ref="Y46:Y48"/>
    <mergeCell ref="C49:C51"/>
    <mergeCell ref="V49:V51"/>
    <mergeCell ref="Y49:Y51"/>
    <mergeCell ref="C37:C40"/>
    <mergeCell ref="V37:V39"/>
    <mergeCell ref="Y37:Y40"/>
    <mergeCell ref="V40:V43"/>
    <mergeCell ref="C43:C45"/>
    <mergeCell ref="Y43:Y45"/>
    <mergeCell ref="C19:C25"/>
    <mergeCell ref="V19:V21"/>
    <mergeCell ref="Y19:Y25"/>
    <mergeCell ref="V22:V28"/>
    <mergeCell ref="C26:C33"/>
    <mergeCell ref="Y26:Y33"/>
    <mergeCell ref="V29:V36"/>
    <mergeCell ref="C34:C36"/>
    <mergeCell ref="Y34:Y36"/>
    <mergeCell ref="C1:Y1"/>
    <mergeCell ref="W2:W4"/>
    <mergeCell ref="X2:X4"/>
    <mergeCell ref="Y2:Y4"/>
    <mergeCell ref="C5:C7"/>
    <mergeCell ref="Y5:Y7"/>
    <mergeCell ref="C8:C13"/>
    <mergeCell ref="V8:V10"/>
    <mergeCell ref="Y8:Y13"/>
    <mergeCell ref="V11:V16"/>
    <mergeCell ref="C16:C18"/>
    <mergeCell ref="P2:P4"/>
    <mergeCell ref="Q2:Q4"/>
    <mergeCell ref="R2:R4"/>
    <mergeCell ref="S2:S4"/>
    <mergeCell ref="T2:T4"/>
    <mergeCell ref="U2:U4"/>
    <mergeCell ref="C2:C4"/>
    <mergeCell ref="K2:K4"/>
    <mergeCell ref="L2:L4"/>
    <mergeCell ref="M2:M4"/>
    <mergeCell ref="N2:N4"/>
    <mergeCell ref="O2:O4"/>
    <mergeCell ref="Y16:Y18"/>
    <mergeCell ref="A2:A4"/>
    <mergeCell ref="B2:B4"/>
    <mergeCell ref="D2:D4"/>
    <mergeCell ref="E2:E4"/>
    <mergeCell ref="F2:F4"/>
    <mergeCell ref="G2:G4"/>
    <mergeCell ref="H2:H4"/>
    <mergeCell ref="I2:I4"/>
    <mergeCell ref="J2:J4"/>
  </mergeCells>
  <phoneticPr fontId="2" type="noConversion"/>
  <conditionalFormatting sqref="H199 H217">
    <cfRule type="cellIs" dxfId="1" priority="2" stopIfTrue="1" operator="equal">
      <formula>#REF!</formula>
    </cfRule>
  </conditionalFormatting>
  <conditionalFormatting sqref="H209">
    <cfRule type="cellIs" dxfId="0" priority="1" stopIfTrue="1" operator="equal">
      <formula>#REF!</formula>
    </cfRule>
  </conditionalFormatting>
  <pageMargins left="0.23622047244094491" right="0.11811023622047245" top="0.5118110236220472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19春高职任课教师课时（汇总）</vt:lpstr>
      <vt:lpstr>'19春高职任课教师课时（汇总）'!Print_Titles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tzdd</dc:creator>
  <cp:lastModifiedBy>tzdd</cp:lastModifiedBy>
  <dcterms:created xsi:type="dcterms:W3CDTF">2019-07-03T08:08:19Z</dcterms:created>
  <dcterms:modified xsi:type="dcterms:W3CDTF">2019-07-05T02:33:26Z</dcterms:modified>
</cp:coreProperties>
</file>